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ấm công" sheetId="1" state="visible" r:id="rId1"/>
    <sheet xmlns:r="http://schemas.openxmlformats.org/officeDocument/2006/relationships" name="Hướng dẫn" sheetId="2" state="visible" r:id="rId2"/>
  </sheets>
  <definedNames>
    <definedName name="_xlnm.Print_Titles" localSheetId="0">'Chấm công'!$5:$6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Times New Roman"/>
      <b val="1"/>
      <sz val="15"/>
    </font>
    <font>
      <name val="Times New Roman"/>
      <b val="1"/>
      <sz val="12"/>
    </font>
    <font>
      <name val="Times New Roman"/>
      <i val="1"/>
      <color rgb="005B6B64"/>
      <sz val="10"/>
    </font>
    <font>
      <name val="Times New Roman"/>
      <b val="1"/>
      <sz val="11"/>
    </font>
    <font>
      <name val="Times New Roman"/>
      <b val="1"/>
      <sz val="10"/>
    </font>
    <font>
      <name val="Times New Roman"/>
      <sz val="9"/>
    </font>
    <font>
      <name val="Times New Roman"/>
      <sz val="12"/>
    </font>
    <font>
      <name val="Times New Roman"/>
      <i val="1"/>
      <sz val="11"/>
    </font>
    <font>
      <name val="Times New Roman"/>
      <i val="1"/>
      <sz val="12"/>
    </font>
    <font>
      <name val="Times New Roman"/>
      <b val="1"/>
      <sz val="14"/>
    </font>
  </fonts>
  <fills count="4">
    <fill>
      <patternFill/>
    </fill>
    <fill>
      <patternFill patternType="gray125"/>
    </fill>
    <fill>
      <patternFill patternType="solid">
        <fgColor rgb="00E8F4EE"/>
      </patternFill>
    </fill>
    <fill>
      <patternFill patternType="solid">
        <fgColor rgb="00F3F8F5"/>
      </patternFill>
    </fill>
  </fills>
  <borders count="2">
    <border>
      <left/>
      <right/>
      <top/>
      <bottom/>
      <diagonal/>
    </border>
    <border>
      <left style="thin">
        <color rgb="00B7C2BD"/>
      </left>
      <right style="thin">
        <color rgb="00B7C2BD"/>
      </right>
      <top style="thin">
        <color rgb="00B7C2BD"/>
      </top>
      <bottom style="thin">
        <color rgb="00B7C2B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1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2" borderId="1" applyAlignment="1" pivotButton="0" quotePrefix="0" xfId="0">
      <alignment horizontal="center" vertical="center"/>
    </xf>
    <xf numFmtId="1" fontId="7" fillId="3" borderId="1" pivotButton="0" quotePrefix="0" xfId="0"/>
    <xf numFmtId="0" fontId="7" fillId="0" borderId="1" pivotButton="0" quotePrefix="0" xfId="0"/>
    <xf numFmtId="0" fontId="7" fillId="0" borderId="1" applyAlignment="1" pivotButton="0" quotePrefix="0" xfId="0">
      <alignment horizontal="center" vertical="center"/>
    </xf>
    <xf numFmtId="164" fontId="7" fillId="3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2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E3E8E5"/>
        </patternFill>
      </fill>
    </dxf>
    <dxf>
      <fill>
        <patternFill patternType="solid">
          <fgColor rgb="00EEF2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62"/>
  <sheetViews>
    <sheetView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2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8" customWidth="1" min="35" max="35"/>
    <col width="8" customWidth="1" min="36" max="36"/>
    <col width="8" customWidth="1" min="37" max="37"/>
    <col width="7" customWidth="1" min="38" max="38"/>
    <col width="9" customWidth="1" min="39" max="39"/>
    <col width="10" customWidth="1" min="40" max="40"/>
  </cols>
  <sheetData>
    <row r="1" ht="26" customHeight="1">
      <c r="A1" s="1" t="inlineStr">
        <is>
          <t>BẢNG CHẤM CÔNG</t>
        </is>
      </c>
    </row>
    <row r="2">
      <c r="A2" s="2" t="inlineStr">
        <is>
          <t>Tháng:</t>
        </is>
      </c>
      <c r="B2" s="3" t="n">
        <v>10</v>
      </c>
      <c r="C2" s="4" t="inlineStr">
        <is>
          <t>← gõ tháng và năm, hàng ngày và thứ tự đổi theo</t>
        </is>
      </c>
    </row>
    <row r="3">
      <c r="A3" s="2" t="inlineStr">
        <is>
          <t>Năm:</t>
        </is>
      </c>
      <c r="B3" s="3" t="n">
        <v>2026</v>
      </c>
    </row>
    <row r="5" ht="20" customHeight="1">
      <c r="A5" s="5" t="inlineStr">
        <is>
          <t>STT</t>
        </is>
      </c>
      <c r="B5" s="5" t="inlineStr">
        <is>
          <t>Họ và tên</t>
        </is>
      </c>
      <c r="C5" s="5" t="inlineStr">
        <is>
          <t>Bộ phận</t>
        </is>
      </c>
      <c r="D5" s="6">
        <f>IF(MONTH(DATE($B$3,$B$2,1))=$B$2,1,"")</f>
        <v/>
      </c>
      <c r="E5" s="6">
        <f>IF(MONTH(DATE($B$3,$B$2,2))=$B$2,2,"")</f>
        <v/>
      </c>
      <c r="F5" s="6">
        <f>IF(MONTH(DATE($B$3,$B$2,3))=$B$2,3,"")</f>
        <v/>
      </c>
      <c r="G5" s="6">
        <f>IF(MONTH(DATE($B$3,$B$2,4))=$B$2,4,"")</f>
        <v/>
      </c>
      <c r="H5" s="6">
        <f>IF(MONTH(DATE($B$3,$B$2,5))=$B$2,5,"")</f>
        <v/>
      </c>
      <c r="I5" s="6">
        <f>IF(MONTH(DATE($B$3,$B$2,6))=$B$2,6,"")</f>
        <v/>
      </c>
      <c r="J5" s="6">
        <f>IF(MONTH(DATE($B$3,$B$2,7))=$B$2,7,"")</f>
        <v/>
      </c>
      <c r="K5" s="6">
        <f>IF(MONTH(DATE($B$3,$B$2,8))=$B$2,8,"")</f>
        <v/>
      </c>
      <c r="L5" s="6">
        <f>IF(MONTH(DATE($B$3,$B$2,9))=$B$2,9,"")</f>
        <v/>
      </c>
      <c r="M5" s="6">
        <f>IF(MONTH(DATE($B$3,$B$2,10))=$B$2,10,"")</f>
        <v/>
      </c>
      <c r="N5" s="6">
        <f>IF(MONTH(DATE($B$3,$B$2,11))=$B$2,11,"")</f>
        <v/>
      </c>
      <c r="O5" s="6">
        <f>IF(MONTH(DATE($B$3,$B$2,12))=$B$2,12,"")</f>
        <v/>
      </c>
      <c r="P5" s="6">
        <f>IF(MONTH(DATE($B$3,$B$2,13))=$B$2,13,"")</f>
        <v/>
      </c>
      <c r="Q5" s="6">
        <f>IF(MONTH(DATE($B$3,$B$2,14))=$B$2,14,"")</f>
        <v/>
      </c>
      <c r="R5" s="6">
        <f>IF(MONTH(DATE($B$3,$B$2,15))=$B$2,15,"")</f>
        <v/>
      </c>
      <c r="S5" s="6">
        <f>IF(MONTH(DATE($B$3,$B$2,16))=$B$2,16,"")</f>
        <v/>
      </c>
      <c r="T5" s="6">
        <f>IF(MONTH(DATE($B$3,$B$2,17))=$B$2,17,"")</f>
        <v/>
      </c>
      <c r="U5" s="6">
        <f>IF(MONTH(DATE($B$3,$B$2,18))=$B$2,18,"")</f>
        <v/>
      </c>
      <c r="V5" s="6">
        <f>IF(MONTH(DATE($B$3,$B$2,19))=$B$2,19,"")</f>
        <v/>
      </c>
      <c r="W5" s="6">
        <f>IF(MONTH(DATE($B$3,$B$2,20))=$B$2,20,"")</f>
        <v/>
      </c>
      <c r="X5" s="6">
        <f>IF(MONTH(DATE($B$3,$B$2,21))=$B$2,21,"")</f>
        <v/>
      </c>
      <c r="Y5" s="6">
        <f>IF(MONTH(DATE($B$3,$B$2,22))=$B$2,22,"")</f>
        <v/>
      </c>
      <c r="Z5" s="6">
        <f>IF(MONTH(DATE($B$3,$B$2,23))=$B$2,23,"")</f>
        <v/>
      </c>
      <c r="AA5" s="6">
        <f>IF(MONTH(DATE($B$3,$B$2,24))=$B$2,24,"")</f>
        <v/>
      </c>
      <c r="AB5" s="6">
        <f>IF(MONTH(DATE($B$3,$B$2,25))=$B$2,25,"")</f>
        <v/>
      </c>
      <c r="AC5" s="6">
        <f>IF(MONTH(DATE($B$3,$B$2,26))=$B$2,26,"")</f>
        <v/>
      </c>
      <c r="AD5" s="6">
        <f>IF(MONTH(DATE($B$3,$B$2,27))=$B$2,27,"")</f>
        <v/>
      </c>
      <c r="AE5" s="6">
        <f>IF(MONTH(DATE($B$3,$B$2,28))=$B$2,28,"")</f>
        <v/>
      </c>
      <c r="AF5" s="6">
        <f>IF(MONTH(DATE($B$3,$B$2,29))=$B$2,29,"")</f>
        <v/>
      </c>
      <c r="AG5" s="6">
        <f>IF(MONTH(DATE($B$3,$B$2,30))=$B$2,30,"")</f>
        <v/>
      </c>
      <c r="AH5" s="6">
        <f>IF(MONTH(DATE($B$3,$B$2,31))=$B$2,31,"")</f>
        <v/>
      </c>
      <c r="AI5" s="5" t="inlineStr">
        <is>
          <t>Công làm</t>
        </is>
      </c>
      <c r="AJ5" s="5" t="inlineStr">
        <is>
          <t>Nghỉ phép</t>
        </is>
      </c>
      <c r="AK5" s="5" t="inlineStr">
        <is>
          <t>Lễ, Tết</t>
        </is>
      </c>
      <c r="AL5" s="5" t="inlineStr">
        <is>
          <t>Ốm</t>
        </is>
      </c>
      <c r="AM5" s="5" t="inlineStr">
        <is>
          <t>Không lương</t>
        </is>
      </c>
      <c r="AN5" s="5" t="inlineStr">
        <is>
          <t>Tổng công hưởng lương</t>
        </is>
      </c>
    </row>
    <row r="6" ht="30" customHeight="1">
      <c r="A6" s="7" t="n"/>
      <c r="B6" s="7" t="n"/>
      <c r="C6" s="7" t="n"/>
      <c r="D6" s="8">
        <f>IF(D$5="","",CHOOSE(WEEKDAY(DATE($B$3,$B$2,D$5)),"CN","T2","T3","T4","T5","T6","T7"))</f>
        <v/>
      </c>
      <c r="E6" s="8">
        <f>IF(E$5="","",CHOOSE(WEEKDAY(DATE($B$3,$B$2,E$5)),"CN","T2","T3","T4","T5","T6","T7"))</f>
        <v/>
      </c>
      <c r="F6" s="8">
        <f>IF(F$5="","",CHOOSE(WEEKDAY(DATE($B$3,$B$2,F$5)),"CN","T2","T3","T4","T5","T6","T7"))</f>
        <v/>
      </c>
      <c r="G6" s="8">
        <f>IF(G$5="","",CHOOSE(WEEKDAY(DATE($B$3,$B$2,G$5)),"CN","T2","T3","T4","T5","T6","T7"))</f>
        <v/>
      </c>
      <c r="H6" s="8">
        <f>IF(H$5="","",CHOOSE(WEEKDAY(DATE($B$3,$B$2,H$5)),"CN","T2","T3","T4","T5","T6","T7"))</f>
        <v/>
      </c>
      <c r="I6" s="8">
        <f>IF(I$5="","",CHOOSE(WEEKDAY(DATE($B$3,$B$2,I$5)),"CN","T2","T3","T4","T5","T6","T7"))</f>
        <v/>
      </c>
      <c r="J6" s="8">
        <f>IF(J$5="","",CHOOSE(WEEKDAY(DATE($B$3,$B$2,J$5)),"CN","T2","T3","T4","T5","T6","T7"))</f>
        <v/>
      </c>
      <c r="K6" s="8">
        <f>IF(K$5="","",CHOOSE(WEEKDAY(DATE($B$3,$B$2,K$5)),"CN","T2","T3","T4","T5","T6","T7"))</f>
        <v/>
      </c>
      <c r="L6" s="8">
        <f>IF(L$5="","",CHOOSE(WEEKDAY(DATE($B$3,$B$2,L$5)),"CN","T2","T3","T4","T5","T6","T7"))</f>
        <v/>
      </c>
      <c r="M6" s="8">
        <f>IF(M$5="","",CHOOSE(WEEKDAY(DATE($B$3,$B$2,M$5)),"CN","T2","T3","T4","T5","T6","T7"))</f>
        <v/>
      </c>
      <c r="N6" s="8">
        <f>IF(N$5="","",CHOOSE(WEEKDAY(DATE($B$3,$B$2,N$5)),"CN","T2","T3","T4","T5","T6","T7"))</f>
        <v/>
      </c>
      <c r="O6" s="8">
        <f>IF(O$5="","",CHOOSE(WEEKDAY(DATE($B$3,$B$2,O$5)),"CN","T2","T3","T4","T5","T6","T7"))</f>
        <v/>
      </c>
      <c r="P6" s="8">
        <f>IF(P$5="","",CHOOSE(WEEKDAY(DATE($B$3,$B$2,P$5)),"CN","T2","T3","T4","T5","T6","T7"))</f>
        <v/>
      </c>
      <c r="Q6" s="8">
        <f>IF(Q$5="","",CHOOSE(WEEKDAY(DATE($B$3,$B$2,Q$5)),"CN","T2","T3","T4","T5","T6","T7"))</f>
        <v/>
      </c>
      <c r="R6" s="8">
        <f>IF(R$5="","",CHOOSE(WEEKDAY(DATE($B$3,$B$2,R$5)),"CN","T2","T3","T4","T5","T6","T7"))</f>
        <v/>
      </c>
      <c r="S6" s="8">
        <f>IF(S$5="","",CHOOSE(WEEKDAY(DATE($B$3,$B$2,S$5)),"CN","T2","T3","T4","T5","T6","T7"))</f>
        <v/>
      </c>
      <c r="T6" s="8">
        <f>IF(T$5="","",CHOOSE(WEEKDAY(DATE($B$3,$B$2,T$5)),"CN","T2","T3","T4","T5","T6","T7"))</f>
        <v/>
      </c>
      <c r="U6" s="8">
        <f>IF(U$5="","",CHOOSE(WEEKDAY(DATE($B$3,$B$2,U$5)),"CN","T2","T3","T4","T5","T6","T7"))</f>
        <v/>
      </c>
      <c r="V6" s="8">
        <f>IF(V$5="","",CHOOSE(WEEKDAY(DATE($B$3,$B$2,V$5)),"CN","T2","T3","T4","T5","T6","T7"))</f>
        <v/>
      </c>
      <c r="W6" s="8">
        <f>IF(W$5="","",CHOOSE(WEEKDAY(DATE($B$3,$B$2,W$5)),"CN","T2","T3","T4","T5","T6","T7"))</f>
        <v/>
      </c>
      <c r="X6" s="8">
        <f>IF(X$5="","",CHOOSE(WEEKDAY(DATE($B$3,$B$2,X$5)),"CN","T2","T3","T4","T5","T6","T7"))</f>
        <v/>
      </c>
      <c r="Y6" s="8">
        <f>IF(Y$5="","",CHOOSE(WEEKDAY(DATE($B$3,$B$2,Y$5)),"CN","T2","T3","T4","T5","T6","T7"))</f>
        <v/>
      </c>
      <c r="Z6" s="8">
        <f>IF(Z$5="","",CHOOSE(WEEKDAY(DATE($B$3,$B$2,Z$5)),"CN","T2","T3","T4","T5","T6","T7"))</f>
        <v/>
      </c>
      <c r="AA6" s="8">
        <f>IF(AA$5="","",CHOOSE(WEEKDAY(DATE($B$3,$B$2,AA$5)),"CN","T2","T3","T4","T5","T6","T7"))</f>
        <v/>
      </c>
      <c r="AB6" s="8">
        <f>IF(AB$5="","",CHOOSE(WEEKDAY(DATE($B$3,$B$2,AB$5)),"CN","T2","T3","T4","T5","T6","T7"))</f>
        <v/>
      </c>
      <c r="AC6" s="8">
        <f>IF(AC$5="","",CHOOSE(WEEKDAY(DATE($B$3,$B$2,AC$5)),"CN","T2","T3","T4","T5","T6","T7"))</f>
        <v/>
      </c>
      <c r="AD6" s="8">
        <f>IF(AD$5="","",CHOOSE(WEEKDAY(DATE($B$3,$B$2,AD$5)),"CN","T2","T3","T4","T5","T6","T7"))</f>
        <v/>
      </c>
      <c r="AE6" s="8">
        <f>IF(AE$5="","",CHOOSE(WEEKDAY(DATE($B$3,$B$2,AE$5)),"CN","T2","T3","T4","T5","T6","T7"))</f>
        <v/>
      </c>
      <c r="AF6" s="8">
        <f>IF(AF$5="","",CHOOSE(WEEKDAY(DATE($B$3,$B$2,AF$5)),"CN","T2","T3","T4","T5","T6","T7"))</f>
        <v/>
      </c>
      <c r="AG6" s="8">
        <f>IF(AG$5="","",CHOOSE(WEEKDAY(DATE($B$3,$B$2,AG$5)),"CN","T2","T3","T4","T5","T6","T7"))</f>
        <v/>
      </c>
      <c r="AH6" s="8">
        <f>IF(AH$5="","",CHOOSE(WEEKDAY(DATE($B$3,$B$2,AH$5)),"CN","T2","T3","T4","T5","T6","T7"))</f>
        <v/>
      </c>
      <c r="AI6" s="7" t="n"/>
      <c r="AJ6" s="7" t="n"/>
      <c r="AK6" s="7" t="n"/>
      <c r="AL6" s="7" t="n"/>
      <c r="AM6" s="7" t="n"/>
      <c r="AN6" s="7" t="n"/>
    </row>
    <row r="7">
      <c r="A7" s="9">
        <f>IF(B7="","",ROW()-6)</f>
        <v/>
      </c>
      <c r="B7" s="10" t="inlineStr">
        <is>
          <t>Nguyễn Văn An</t>
        </is>
      </c>
      <c r="C7" s="10" t="inlineStr">
        <is>
          <t>Bán hàng</t>
        </is>
      </c>
      <c r="D7" s="11" t="inlineStr">
        <is>
          <t>x</t>
        </is>
      </c>
      <c r="E7" s="11" t="inlineStr">
        <is>
          <t>x</t>
        </is>
      </c>
      <c r="F7" s="11" t="inlineStr">
        <is>
          <t>x</t>
        </is>
      </c>
      <c r="G7" s="11" t="n"/>
      <c r="H7" s="11" t="inlineStr">
        <is>
          <t>x</t>
        </is>
      </c>
      <c r="I7" s="11" t="inlineStr">
        <is>
          <t>x</t>
        </is>
      </c>
      <c r="J7" s="11" t="inlineStr">
        <is>
          <t>x</t>
        </is>
      </c>
      <c r="K7" s="11" t="inlineStr">
        <is>
          <t>x</t>
        </is>
      </c>
      <c r="L7" s="11" t="inlineStr">
        <is>
          <t>x</t>
        </is>
      </c>
      <c r="M7" s="11" t="inlineStr">
        <is>
          <t>x</t>
        </is>
      </c>
      <c r="N7" s="11" t="n"/>
      <c r="O7" s="11" t="inlineStr">
        <is>
          <t>x</t>
        </is>
      </c>
      <c r="P7" s="11" t="inlineStr">
        <is>
          <t>x</t>
        </is>
      </c>
      <c r="Q7" s="11" t="inlineStr">
        <is>
          <t>x</t>
        </is>
      </c>
      <c r="R7" s="11" t="inlineStr">
        <is>
          <t>x</t>
        </is>
      </c>
      <c r="S7" s="11" t="inlineStr">
        <is>
          <t>x</t>
        </is>
      </c>
      <c r="T7" s="11" t="inlineStr">
        <is>
          <t>x</t>
        </is>
      </c>
      <c r="U7" s="11" t="n"/>
      <c r="V7" s="11" t="inlineStr">
        <is>
          <t>x</t>
        </is>
      </c>
      <c r="W7" s="11" t="inlineStr">
        <is>
          <t>x</t>
        </is>
      </c>
      <c r="X7" s="11" t="inlineStr">
        <is>
          <t>x</t>
        </is>
      </c>
      <c r="Y7" s="11" t="inlineStr">
        <is>
          <t>x</t>
        </is>
      </c>
      <c r="Z7" s="11" t="inlineStr">
        <is>
          <t>x</t>
        </is>
      </c>
      <c r="AA7" s="11" t="inlineStr">
        <is>
          <t>x</t>
        </is>
      </c>
      <c r="AB7" s="11" t="n"/>
      <c r="AC7" s="11" t="inlineStr">
        <is>
          <t>x</t>
        </is>
      </c>
      <c r="AD7" s="11" t="inlineStr">
        <is>
          <t>x</t>
        </is>
      </c>
      <c r="AE7" s="11" t="inlineStr">
        <is>
          <t>x</t>
        </is>
      </c>
      <c r="AF7" s="11" t="inlineStr">
        <is>
          <t>x</t>
        </is>
      </c>
      <c r="AG7" s="11" t="inlineStr">
        <is>
          <t>x</t>
        </is>
      </c>
      <c r="AH7" s="11" t="inlineStr">
        <is>
          <t>x</t>
        </is>
      </c>
      <c r="AI7" s="12">
        <f>IF($B7="","",COUNTIF($D7:$AH7,"x")+0.5*COUNTIF($D7:$AH7,"n"))</f>
        <v/>
      </c>
      <c r="AJ7" s="9">
        <f>IF($B7="","",COUNTIF($D7:$AH7,"p"))</f>
        <v/>
      </c>
      <c r="AK7" s="9">
        <f>IF($B7="","",COUNTIF($D7:$AH7,"l"))</f>
        <v/>
      </c>
      <c r="AL7" s="9">
        <f>IF($B7="","",COUNTIF($D7:$AH7,"o"))</f>
        <v/>
      </c>
      <c r="AM7" s="9">
        <f>IF($B7="","",COUNTIF($D7:$AH7,"k"))</f>
        <v/>
      </c>
      <c r="AN7" s="12">
        <f>IF($B7="","",AI7+AJ7+AK7)</f>
        <v/>
      </c>
    </row>
    <row r="8">
      <c r="A8" s="9">
        <f>IF(B8="","",ROW()-6)</f>
        <v/>
      </c>
      <c r="B8" s="10" t="inlineStr">
        <is>
          <t>Trần Thị Bình</t>
        </is>
      </c>
      <c r="C8" s="10" t="inlineStr">
        <is>
          <t>Bán hàng</t>
        </is>
      </c>
      <c r="D8" s="11" t="inlineStr">
        <is>
          <t>x</t>
        </is>
      </c>
      <c r="E8" s="11" t="inlineStr">
        <is>
          <t>x</t>
        </is>
      </c>
      <c r="F8" s="11" t="inlineStr">
        <is>
          <t>x</t>
        </is>
      </c>
      <c r="G8" s="11" t="n"/>
      <c r="H8" s="11" t="inlineStr">
        <is>
          <t>x</t>
        </is>
      </c>
      <c r="I8" s="11" t="inlineStr">
        <is>
          <t>x</t>
        </is>
      </c>
      <c r="J8" s="11" t="inlineStr">
        <is>
          <t>x</t>
        </is>
      </c>
      <c r="K8" s="11" t="inlineStr">
        <is>
          <t>x</t>
        </is>
      </c>
      <c r="L8" s="11" t="inlineStr">
        <is>
          <t>x</t>
        </is>
      </c>
      <c r="M8" s="11" t="inlineStr">
        <is>
          <t>x</t>
        </is>
      </c>
      <c r="N8" s="11" t="n"/>
      <c r="O8" s="11" t="inlineStr">
        <is>
          <t>p</t>
        </is>
      </c>
      <c r="P8" s="11" t="inlineStr">
        <is>
          <t>x</t>
        </is>
      </c>
      <c r="Q8" s="11" t="inlineStr">
        <is>
          <t>x</t>
        </is>
      </c>
      <c r="R8" s="11" t="inlineStr">
        <is>
          <t>x</t>
        </is>
      </c>
      <c r="S8" s="11" t="inlineStr">
        <is>
          <t>x</t>
        </is>
      </c>
      <c r="T8" s="11" t="inlineStr">
        <is>
          <t>x</t>
        </is>
      </c>
      <c r="U8" s="11" t="n"/>
      <c r="V8" s="11" t="inlineStr">
        <is>
          <t>x</t>
        </is>
      </c>
      <c r="W8" s="11" t="inlineStr">
        <is>
          <t>x</t>
        </is>
      </c>
      <c r="X8" s="11" t="inlineStr">
        <is>
          <t>x</t>
        </is>
      </c>
      <c r="Y8" s="11" t="inlineStr">
        <is>
          <t>x</t>
        </is>
      </c>
      <c r="Z8" s="11" t="inlineStr">
        <is>
          <t>x</t>
        </is>
      </c>
      <c r="AA8" s="11" t="inlineStr">
        <is>
          <t>n</t>
        </is>
      </c>
      <c r="AB8" s="11" t="n"/>
      <c r="AC8" s="11" t="inlineStr">
        <is>
          <t>x</t>
        </is>
      </c>
      <c r="AD8" s="11" t="inlineStr">
        <is>
          <t>x</t>
        </is>
      </c>
      <c r="AE8" s="11" t="inlineStr">
        <is>
          <t>x</t>
        </is>
      </c>
      <c r="AF8" s="11" t="inlineStr">
        <is>
          <t>x</t>
        </is>
      </c>
      <c r="AG8" s="11" t="inlineStr">
        <is>
          <t>x</t>
        </is>
      </c>
      <c r="AH8" s="11" t="inlineStr">
        <is>
          <t>x</t>
        </is>
      </c>
      <c r="AI8" s="12">
        <f>IF($B8="","",COUNTIF($D8:$AH8,"x")+0.5*COUNTIF($D8:$AH8,"n"))</f>
        <v/>
      </c>
      <c r="AJ8" s="9">
        <f>IF($B8="","",COUNTIF($D8:$AH8,"p"))</f>
        <v/>
      </c>
      <c r="AK8" s="9">
        <f>IF($B8="","",COUNTIF($D8:$AH8,"l"))</f>
        <v/>
      </c>
      <c r="AL8" s="9">
        <f>IF($B8="","",COUNTIF($D8:$AH8,"o"))</f>
        <v/>
      </c>
      <c r="AM8" s="9">
        <f>IF($B8="","",COUNTIF($D8:$AH8,"k"))</f>
        <v/>
      </c>
      <c r="AN8" s="12">
        <f>IF($B8="","",AI8+AJ8+AK8)</f>
        <v/>
      </c>
    </row>
    <row r="9">
      <c r="A9" s="9">
        <f>IF(B9="","",ROW()-6)</f>
        <v/>
      </c>
      <c r="B9" s="10" t="inlineStr">
        <is>
          <t>Lê Văn Cường</t>
        </is>
      </c>
      <c r="C9" s="10" t="inlineStr">
        <is>
          <t>Kho</t>
        </is>
      </c>
      <c r="D9" s="11" t="inlineStr">
        <is>
          <t>x</t>
        </is>
      </c>
      <c r="E9" s="11" t="inlineStr">
        <is>
          <t>x</t>
        </is>
      </c>
      <c r="F9" s="11" t="inlineStr">
        <is>
          <t>x</t>
        </is>
      </c>
      <c r="G9" s="11" t="n"/>
      <c r="H9" s="11" t="inlineStr">
        <is>
          <t>x</t>
        </is>
      </c>
      <c r="I9" s="11" t="inlineStr">
        <is>
          <t>x</t>
        </is>
      </c>
      <c r="J9" s="11" t="inlineStr">
        <is>
          <t>x</t>
        </is>
      </c>
      <c r="K9" s="11" t="inlineStr">
        <is>
          <t>x</t>
        </is>
      </c>
      <c r="L9" s="11" t="inlineStr">
        <is>
          <t>x</t>
        </is>
      </c>
      <c r="M9" s="11" t="inlineStr">
        <is>
          <t>x</t>
        </is>
      </c>
      <c r="N9" s="11" t="n"/>
      <c r="O9" s="11" t="inlineStr">
        <is>
          <t>x</t>
        </is>
      </c>
      <c r="P9" s="11" t="inlineStr">
        <is>
          <t>x</t>
        </is>
      </c>
      <c r="Q9" s="11" t="inlineStr">
        <is>
          <t>x</t>
        </is>
      </c>
      <c r="R9" s="11" t="inlineStr">
        <is>
          <t>o</t>
        </is>
      </c>
      <c r="S9" s="11" t="inlineStr">
        <is>
          <t>o</t>
        </is>
      </c>
      <c r="T9" s="11" t="inlineStr">
        <is>
          <t>x</t>
        </is>
      </c>
      <c r="U9" s="11" t="n"/>
      <c r="V9" s="11" t="inlineStr">
        <is>
          <t>x</t>
        </is>
      </c>
      <c r="W9" s="11" t="inlineStr">
        <is>
          <t>x</t>
        </is>
      </c>
      <c r="X9" s="11" t="inlineStr">
        <is>
          <t>x</t>
        </is>
      </c>
      <c r="Y9" s="11" t="inlineStr">
        <is>
          <t>x</t>
        </is>
      </c>
      <c r="Z9" s="11" t="inlineStr">
        <is>
          <t>x</t>
        </is>
      </c>
      <c r="AA9" s="11" t="inlineStr">
        <is>
          <t>x</t>
        </is>
      </c>
      <c r="AB9" s="11" t="n"/>
      <c r="AC9" s="11" t="inlineStr">
        <is>
          <t>x</t>
        </is>
      </c>
      <c r="AD9" s="11" t="inlineStr">
        <is>
          <t>x</t>
        </is>
      </c>
      <c r="AE9" s="11" t="inlineStr">
        <is>
          <t>x</t>
        </is>
      </c>
      <c r="AF9" s="11" t="inlineStr">
        <is>
          <t>x</t>
        </is>
      </c>
      <c r="AG9" s="11" t="inlineStr">
        <is>
          <t>x</t>
        </is>
      </c>
      <c r="AH9" s="11" t="inlineStr">
        <is>
          <t>x</t>
        </is>
      </c>
      <c r="AI9" s="12">
        <f>IF($B9="","",COUNTIF($D9:$AH9,"x")+0.5*COUNTIF($D9:$AH9,"n"))</f>
        <v/>
      </c>
      <c r="AJ9" s="9">
        <f>IF($B9="","",COUNTIF($D9:$AH9,"p"))</f>
        <v/>
      </c>
      <c r="AK9" s="9">
        <f>IF($B9="","",COUNTIF($D9:$AH9,"l"))</f>
        <v/>
      </c>
      <c r="AL9" s="9">
        <f>IF($B9="","",COUNTIF($D9:$AH9,"o"))</f>
        <v/>
      </c>
      <c r="AM9" s="9">
        <f>IF($B9="","",COUNTIF($D9:$AH9,"k"))</f>
        <v/>
      </c>
      <c r="AN9" s="12">
        <f>IF($B9="","",AI9+AJ9+AK9)</f>
        <v/>
      </c>
    </row>
    <row r="10">
      <c r="A10" s="9">
        <f>IF(B10="","",ROW()-6)</f>
        <v/>
      </c>
      <c r="B10" s="10" t="inlineStr">
        <is>
          <t>Phạm Thị Dung</t>
        </is>
      </c>
      <c r="C10" s="10" t="inlineStr">
        <is>
          <t>Kế toán</t>
        </is>
      </c>
      <c r="D10" s="11" t="inlineStr">
        <is>
          <t>x</t>
        </is>
      </c>
      <c r="E10" s="11" t="inlineStr">
        <is>
          <t>x</t>
        </is>
      </c>
      <c r="F10" s="11" t="inlineStr">
        <is>
          <t>x</t>
        </is>
      </c>
      <c r="G10" s="11" t="n"/>
      <c r="H10" s="11" t="inlineStr">
        <is>
          <t>x</t>
        </is>
      </c>
      <c r="I10" s="11" t="inlineStr">
        <is>
          <t>x</t>
        </is>
      </c>
      <c r="J10" s="11" t="inlineStr">
        <is>
          <t>x</t>
        </is>
      </c>
      <c r="K10" s="11" t="inlineStr">
        <is>
          <t>x</t>
        </is>
      </c>
      <c r="L10" s="11" t="inlineStr">
        <is>
          <t>x</t>
        </is>
      </c>
      <c r="M10" s="11" t="inlineStr">
        <is>
          <t>x</t>
        </is>
      </c>
      <c r="N10" s="11" t="n"/>
      <c r="O10" s="11" t="inlineStr">
        <is>
          <t>x</t>
        </is>
      </c>
      <c r="P10" s="11" t="inlineStr">
        <is>
          <t>x</t>
        </is>
      </c>
      <c r="Q10" s="11" t="inlineStr">
        <is>
          <t>x</t>
        </is>
      </c>
      <c r="R10" s="11" t="inlineStr">
        <is>
          <t>x</t>
        </is>
      </c>
      <c r="S10" s="11" t="inlineStr">
        <is>
          <t>x</t>
        </is>
      </c>
      <c r="T10" s="11" t="inlineStr">
        <is>
          <t>x</t>
        </is>
      </c>
      <c r="U10" s="11" t="n"/>
      <c r="V10" s="11" t="inlineStr">
        <is>
          <t>x</t>
        </is>
      </c>
      <c r="W10" s="11" t="inlineStr">
        <is>
          <t>k</t>
        </is>
      </c>
      <c r="X10" s="11" t="inlineStr">
        <is>
          <t>x</t>
        </is>
      </c>
      <c r="Y10" s="11" t="inlineStr">
        <is>
          <t>x</t>
        </is>
      </c>
      <c r="Z10" s="11" t="inlineStr">
        <is>
          <t>x</t>
        </is>
      </c>
      <c r="AA10" s="11" t="inlineStr">
        <is>
          <t>x</t>
        </is>
      </c>
      <c r="AB10" s="11" t="n"/>
      <c r="AC10" s="11" t="inlineStr">
        <is>
          <t>x</t>
        </is>
      </c>
      <c r="AD10" s="11" t="inlineStr">
        <is>
          <t>x</t>
        </is>
      </c>
      <c r="AE10" s="11" t="inlineStr">
        <is>
          <t>x</t>
        </is>
      </c>
      <c r="AF10" s="11" t="inlineStr">
        <is>
          <t>x</t>
        </is>
      </c>
      <c r="AG10" s="11" t="inlineStr">
        <is>
          <t>x</t>
        </is>
      </c>
      <c r="AH10" s="11" t="inlineStr">
        <is>
          <t>x</t>
        </is>
      </c>
      <c r="AI10" s="12">
        <f>IF($B10="","",COUNTIF($D10:$AH10,"x")+0.5*COUNTIF($D10:$AH10,"n"))</f>
        <v/>
      </c>
      <c r="AJ10" s="9">
        <f>IF($B10="","",COUNTIF($D10:$AH10,"p"))</f>
        <v/>
      </c>
      <c r="AK10" s="9">
        <f>IF($B10="","",COUNTIF($D10:$AH10,"l"))</f>
        <v/>
      </c>
      <c r="AL10" s="9">
        <f>IF($B10="","",COUNTIF($D10:$AH10,"o"))</f>
        <v/>
      </c>
      <c r="AM10" s="9">
        <f>IF($B10="","",COUNTIF($D10:$AH10,"k"))</f>
        <v/>
      </c>
      <c r="AN10" s="12">
        <f>IF($B10="","",AI10+AJ10+AK10)</f>
        <v/>
      </c>
    </row>
    <row r="11">
      <c r="A11" s="9">
        <f>IF(B11="","",ROW()-6)</f>
        <v/>
      </c>
      <c r="B11" s="10" t="inlineStr">
        <is>
          <t>Hoàng Văn Em</t>
        </is>
      </c>
      <c r="C11" s="10" t="inlineStr">
        <is>
          <t>Kho</t>
        </is>
      </c>
      <c r="D11" s="11" t="inlineStr">
        <is>
          <t>x</t>
        </is>
      </c>
      <c r="E11" s="11" t="inlineStr">
        <is>
          <t>x</t>
        </is>
      </c>
      <c r="F11" s="11" t="inlineStr">
        <is>
          <t>x</t>
        </is>
      </c>
      <c r="G11" s="11" t="n"/>
      <c r="H11" s="11" t="inlineStr">
        <is>
          <t>x</t>
        </is>
      </c>
      <c r="I11" s="11" t="inlineStr">
        <is>
          <t>x</t>
        </is>
      </c>
      <c r="J11" s="11" t="inlineStr">
        <is>
          <t>x</t>
        </is>
      </c>
      <c r="K11" s="11" t="inlineStr">
        <is>
          <t>x</t>
        </is>
      </c>
      <c r="L11" s="11" t="inlineStr">
        <is>
          <t>x</t>
        </is>
      </c>
      <c r="M11" s="11" t="inlineStr">
        <is>
          <t>x</t>
        </is>
      </c>
      <c r="N11" s="11" t="n"/>
      <c r="O11" s="11" t="inlineStr">
        <is>
          <t>x</t>
        </is>
      </c>
      <c r="P11" s="11" t="inlineStr">
        <is>
          <t>x</t>
        </is>
      </c>
      <c r="Q11" s="11" t="inlineStr">
        <is>
          <t>x</t>
        </is>
      </c>
      <c r="R11" s="11" t="inlineStr">
        <is>
          <t>x</t>
        </is>
      </c>
      <c r="S11" s="11" t="inlineStr">
        <is>
          <t>x</t>
        </is>
      </c>
      <c r="T11" s="11" t="inlineStr">
        <is>
          <t>x</t>
        </is>
      </c>
      <c r="U11" s="11" t="n"/>
      <c r="V11" s="11" t="inlineStr">
        <is>
          <t>x</t>
        </is>
      </c>
      <c r="W11" s="11" t="inlineStr">
        <is>
          <t>x</t>
        </is>
      </c>
      <c r="X11" s="11" t="inlineStr">
        <is>
          <t>x</t>
        </is>
      </c>
      <c r="Y11" s="11" t="inlineStr">
        <is>
          <t>x</t>
        </is>
      </c>
      <c r="Z11" s="11" t="inlineStr">
        <is>
          <t>x</t>
        </is>
      </c>
      <c r="AA11" s="11" t="inlineStr">
        <is>
          <t>x</t>
        </is>
      </c>
      <c r="AB11" s="11" t="n"/>
      <c r="AC11" s="11" t="inlineStr">
        <is>
          <t>x</t>
        </is>
      </c>
      <c r="AD11" s="11" t="inlineStr">
        <is>
          <t>x</t>
        </is>
      </c>
      <c r="AE11" s="11" t="inlineStr">
        <is>
          <t>x</t>
        </is>
      </c>
      <c r="AF11" s="11" t="inlineStr">
        <is>
          <t>x</t>
        </is>
      </c>
      <c r="AG11" s="11" t="inlineStr">
        <is>
          <t>x</t>
        </is>
      </c>
      <c r="AH11" s="11" t="inlineStr">
        <is>
          <t>n</t>
        </is>
      </c>
      <c r="AI11" s="12">
        <f>IF($B11="","",COUNTIF($D11:$AH11,"x")+0.5*COUNTIF($D11:$AH11,"n"))</f>
        <v/>
      </c>
      <c r="AJ11" s="9">
        <f>IF($B11="","",COUNTIF($D11:$AH11,"p"))</f>
        <v/>
      </c>
      <c r="AK11" s="9">
        <f>IF($B11="","",COUNTIF($D11:$AH11,"l"))</f>
        <v/>
      </c>
      <c r="AL11" s="9">
        <f>IF($B11="","",COUNTIF($D11:$AH11,"o"))</f>
        <v/>
      </c>
      <c r="AM11" s="9">
        <f>IF($B11="","",COUNTIF($D11:$AH11,"k"))</f>
        <v/>
      </c>
      <c r="AN11" s="12">
        <f>IF($B11="","",AI11+AJ11+AK11)</f>
        <v/>
      </c>
    </row>
    <row r="12">
      <c r="A12" s="9">
        <f>IF(B12="","",ROW()-6)</f>
        <v/>
      </c>
      <c r="B12" s="10" t="n"/>
      <c r="C12" s="10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2">
        <f>IF($B12="","",COUNTIF($D12:$AH12,"x")+0.5*COUNTIF($D12:$AH12,"n"))</f>
        <v/>
      </c>
      <c r="AJ12" s="9">
        <f>IF($B12="","",COUNTIF($D12:$AH12,"p"))</f>
        <v/>
      </c>
      <c r="AK12" s="9">
        <f>IF($B12="","",COUNTIF($D12:$AH12,"l"))</f>
        <v/>
      </c>
      <c r="AL12" s="9">
        <f>IF($B12="","",COUNTIF($D12:$AH12,"o"))</f>
        <v/>
      </c>
      <c r="AM12" s="9">
        <f>IF($B12="","",COUNTIF($D12:$AH12,"k"))</f>
        <v/>
      </c>
      <c r="AN12" s="12">
        <f>IF($B12="","",AI12+AJ12+AK12)</f>
        <v/>
      </c>
    </row>
    <row r="13">
      <c r="A13" s="9">
        <f>IF(B13="","",ROW()-6)</f>
        <v/>
      </c>
      <c r="B13" s="10" t="n"/>
      <c r="C13" s="10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2">
        <f>IF($B13="","",COUNTIF($D13:$AH13,"x")+0.5*COUNTIF($D13:$AH13,"n"))</f>
        <v/>
      </c>
      <c r="AJ13" s="9">
        <f>IF($B13="","",COUNTIF($D13:$AH13,"p"))</f>
        <v/>
      </c>
      <c r="AK13" s="9">
        <f>IF($B13="","",COUNTIF($D13:$AH13,"l"))</f>
        <v/>
      </c>
      <c r="AL13" s="9">
        <f>IF($B13="","",COUNTIF($D13:$AH13,"o"))</f>
        <v/>
      </c>
      <c r="AM13" s="9">
        <f>IF($B13="","",COUNTIF($D13:$AH13,"k"))</f>
        <v/>
      </c>
      <c r="AN13" s="12">
        <f>IF($B13="","",AI13+AJ13+AK13)</f>
        <v/>
      </c>
    </row>
    <row r="14">
      <c r="A14" s="9">
        <f>IF(B14="","",ROW()-6)</f>
        <v/>
      </c>
      <c r="B14" s="10" t="n"/>
      <c r="C14" s="10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  <c r="AI14" s="12">
        <f>IF($B14="","",COUNTIF($D14:$AH14,"x")+0.5*COUNTIF($D14:$AH14,"n"))</f>
        <v/>
      </c>
      <c r="AJ14" s="9">
        <f>IF($B14="","",COUNTIF($D14:$AH14,"p"))</f>
        <v/>
      </c>
      <c r="AK14" s="9">
        <f>IF($B14="","",COUNTIF($D14:$AH14,"l"))</f>
        <v/>
      </c>
      <c r="AL14" s="9">
        <f>IF($B14="","",COUNTIF($D14:$AH14,"o"))</f>
        <v/>
      </c>
      <c r="AM14" s="9">
        <f>IF($B14="","",COUNTIF($D14:$AH14,"k"))</f>
        <v/>
      </c>
      <c r="AN14" s="12">
        <f>IF($B14="","",AI14+AJ14+AK14)</f>
        <v/>
      </c>
    </row>
    <row r="15">
      <c r="A15" s="9">
        <f>IF(B15="","",ROW()-6)</f>
        <v/>
      </c>
      <c r="B15" s="10" t="n"/>
      <c r="C15" s="10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2">
        <f>IF($B15="","",COUNTIF($D15:$AH15,"x")+0.5*COUNTIF($D15:$AH15,"n"))</f>
        <v/>
      </c>
      <c r="AJ15" s="9">
        <f>IF($B15="","",COUNTIF($D15:$AH15,"p"))</f>
        <v/>
      </c>
      <c r="AK15" s="9">
        <f>IF($B15="","",COUNTIF($D15:$AH15,"l"))</f>
        <v/>
      </c>
      <c r="AL15" s="9">
        <f>IF($B15="","",COUNTIF($D15:$AH15,"o"))</f>
        <v/>
      </c>
      <c r="AM15" s="9">
        <f>IF($B15="","",COUNTIF($D15:$AH15,"k"))</f>
        <v/>
      </c>
      <c r="AN15" s="12">
        <f>IF($B15="","",AI15+AJ15+AK15)</f>
        <v/>
      </c>
    </row>
    <row r="16">
      <c r="A16" s="9">
        <f>IF(B16="","",ROW()-6)</f>
        <v/>
      </c>
      <c r="B16" s="10" t="n"/>
      <c r="C16" s="10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2">
        <f>IF($B16="","",COUNTIF($D16:$AH16,"x")+0.5*COUNTIF($D16:$AH16,"n"))</f>
        <v/>
      </c>
      <c r="AJ16" s="9">
        <f>IF($B16="","",COUNTIF($D16:$AH16,"p"))</f>
        <v/>
      </c>
      <c r="AK16" s="9">
        <f>IF($B16="","",COUNTIF($D16:$AH16,"l"))</f>
        <v/>
      </c>
      <c r="AL16" s="9">
        <f>IF($B16="","",COUNTIF($D16:$AH16,"o"))</f>
        <v/>
      </c>
      <c r="AM16" s="9">
        <f>IF($B16="","",COUNTIF($D16:$AH16,"k"))</f>
        <v/>
      </c>
      <c r="AN16" s="12">
        <f>IF($B16="","",AI16+AJ16+AK16)</f>
        <v/>
      </c>
    </row>
    <row r="17">
      <c r="A17" s="9">
        <f>IF(B17="","",ROW()-6)</f>
        <v/>
      </c>
      <c r="B17" s="10" t="n"/>
      <c r="C17" s="10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2">
        <f>IF($B17="","",COUNTIF($D17:$AH17,"x")+0.5*COUNTIF($D17:$AH17,"n"))</f>
        <v/>
      </c>
      <c r="AJ17" s="9">
        <f>IF($B17="","",COUNTIF($D17:$AH17,"p"))</f>
        <v/>
      </c>
      <c r="AK17" s="9">
        <f>IF($B17="","",COUNTIF($D17:$AH17,"l"))</f>
        <v/>
      </c>
      <c r="AL17" s="9">
        <f>IF($B17="","",COUNTIF($D17:$AH17,"o"))</f>
        <v/>
      </c>
      <c r="AM17" s="9">
        <f>IF($B17="","",COUNTIF($D17:$AH17,"k"))</f>
        <v/>
      </c>
      <c r="AN17" s="12">
        <f>IF($B17="","",AI17+AJ17+AK17)</f>
        <v/>
      </c>
    </row>
    <row r="18">
      <c r="A18" s="9">
        <f>IF(B18="","",ROW()-6)</f>
        <v/>
      </c>
      <c r="B18" s="10" t="n"/>
      <c r="C18" s="10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2">
        <f>IF($B18="","",COUNTIF($D18:$AH18,"x")+0.5*COUNTIF($D18:$AH18,"n"))</f>
        <v/>
      </c>
      <c r="AJ18" s="9">
        <f>IF($B18="","",COUNTIF($D18:$AH18,"p"))</f>
        <v/>
      </c>
      <c r="AK18" s="9">
        <f>IF($B18="","",COUNTIF($D18:$AH18,"l"))</f>
        <v/>
      </c>
      <c r="AL18" s="9">
        <f>IF($B18="","",COUNTIF($D18:$AH18,"o"))</f>
        <v/>
      </c>
      <c r="AM18" s="9">
        <f>IF($B18="","",COUNTIF($D18:$AH18,"k"))</f>
        <v/>
      </c>
      <c r="AN18" s="12">
        <f>IF($B18="","",AI18+AJ18+AK18)</f>
        <v/>
      </c>
    </row>
    <row r="19">
      <c r="A19" s="9">
        <f>IF(B19="","",ROW()-6)</f>
        <v/>
      </c>
      <c r="B19" s="10" t="n"/>
      <c r="C19" s="10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2">
        <f>IF($B19="","",COUNTIF($D19:$AH19,"x")+0.5*COUNTIF($D19:$AH19,"n"))</f>
        <v/>
      </c>
      <c r="AJ19" s="9">
        <f>IF($B19="","",COUNTIF($D19:$AH19,"p"))</f>
        <v/>
      </c>
      <c r="AK19" s="9">
        <f>IF($B19="","",COUNTIF($D19:$AH19,"l"))</f>
        <v/>
      </c>
      <c r="AL19" s="9">
        <f>IF($B19="","",COUNTIF($D19:$AH19,"o"))</f>
        <v/>
      </c>
      <c r="AM19" s="9">
        <f>IF($B19="","",COUNTIF($D19:$AH19,"k"))</f>
        <v/>
      </c>
      <c r="AN19" s="12">
        <f>IF($B19="","",AI19+AJ19+AK19)</f>
        <v/>
      </c>
    </row>
    <row r="20">
      <c r="A20" s="9">
        <f>IF(B20="","",ROW()-6)</f>
        <v/>
      </c>
      <c r="B20" s="10" t="n"/>
      <c r="C20" s="10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  <c r="AI20" s="12">
        <f>IF($B20="","",COUNTIF($D20:$AH20,"x")+0.5*COUNTIF($D20:$AH20,"n"))</f>
        <v/>
      </c>
      <c r="AJ20" s="9">
        <f>IF($B20="","",COUNTIF($D20:$AH20,"p"))</f>
        <v/>
      </c>
      <c r="AK20" s="9">
        <f>IF($B20="","",COUNTIF($D20:$AH20,"l"))</f>
        <v/>
      </c>
      <c r="AL20" s="9">
        <f>IF($B20="","",COUNTIF($D20:$AH20,"o"))</f>
        <v/>
      </c>
      <c r="AM20" s="9">
        <f>IF($B20="","",COUNTIF($D20:$AH20,"k"))</f>
        <v/>
      </c>
      <c r="AN20" s="12">
        <f>IF($B20="","",AI20+AJ20+AK20)</f>
        <v/>
      </c>
    </row>
    <row r="21">
      <c r="A21" s="9">
        <f>IF(B21="","",ROW()-6)</f>
        <v/>
      </c>
      <c r="B21" s="10" t="n"/>
      <c r="C21" s="10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2">
        <f>IF($B21="","",COUNTIF($D21:$AH21,"x")+0.5*COUNTIF($D21:$AH21,"n"))</f>
        <v/>
      </c>
      <c r="AJ21" s="9">
        <f>IF($B21="","",COUNTIF($D21:$AH21,"p"))</f>
        <v/>
      </c>
      <c r="AK21" s="9">
        <f>IF($B21="","",COUNTIF($D21:$AH21,"l"))</f>
        <v/>
      </c>
      <c r="AL21" s="9">
        <f>IF($B21="","",COUNTIF($D21:$AH21,"o"))</f>
        <v/>
      </c>
      <c r="AM21" s="9">
        <f>IF($B21="","",COUNTIF($D21:$AH21,"k"))</f>
        <v/>
      </c>
      <c r="AN21" s="12">
        <f>IF($B21="","",AI21+AJ21+AK21)</f>
        <v/>
      </c>
    </row>
    <row r="22">
      <c r="A22" s="9">
        <f>IF(B22="","",ROW()-6)</f>
        <v/>
      </c>
      <c r="B22" s="10" t="n"/>
      <c r="C22" s="10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2">
        <f>IF($B22="","",COUNTIF($D22:$AH22,"x")+0.5*COUNTIF($D22:$AH22,"n"))</f>
        <v/>
      </c>
      <c r="AJ22" s="9">
        <f>IF($B22="","",COUNTIF($D22:$AH22,"p"))</f>
        <v/>
      </c>
      <c r="AK22" s="9">
        <f>IF($B22="","",COUNTIF($D22:$AH22,"l"))</f>
        <v/>
      </c>
      <c r="AL22" s="9">
        <f>IF($B22="","",COUNTIF($D22:$AH22,"o"))</f>
        <v/>
      </c>
      <c r="AM22" s="9">
        <f>IF($B22="","",COUNTIF($D22:$AH22,"k"))</f>
        <v/>
      </c>
      <c r="AN22" s="12">
        <f>IF($B22="","",AI22+AJ22+AK22)</f>
        <v/>
      </c>
    </row>
    <row r="23">
      <c r="A23" s="9">
        <f>IF(B23="","",ROW()-6)</f>
        <v/>
      </c>
      <c r="B23" s="10" t="n"/>
      <c r="C23" s="10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2">
        <f>IF($B23="","",COUNTIF($D23:$AH23,"x")+0.5*COUNTIF($D23:$AH23,"n"))</f>
        <v/>
      </c>
      <c r="AJ23" s="9">
        <f>IF($B23="","",COUNTIF($D23:$AH23,"p"))</f>
        <v/>
      </c>
      <c r="AK23" s="9">
        <f>IF($B23="","",COUNTIF($D23:$AH23,"l"))</f>
        <v/>
      </c>
      <c r="AL23" s="9">
        <f>IF($B23="","",COUNTIF($D23:$AH23,"o"))</f>
        <v/>
      </c>
      <c r="AM23" s="9">
        <f>IF($B23="","",COUNTIF($D23:$AH23,"k"))</f>
        <v/>
      </c>
      <c r="AN23" s="12">
        <f>IF($B23="","",AI23+AJ23+AK23)</f>
        <v/>
      </c>
    </row>
    <row r="24">
      <c r="A24" s="9">
        <f>IF(B24="","",ROW()-6)</f>
        <v/>
      </c>
      <c r="B24" s="10" t="n"/>
      <c r="C24" s="10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2">
        <f>IF($B24="","",COUNTIF($D24:$AH24,"x")+0.5*COUNTIF($D24:$AH24,"n"))</f>
        <v/>
      </c>
      <c r="AJ24" s="9">
        <f>IF($B24="","",COUNTIF($D24:$AH24,"p"))</f>
        <v/>
      </c>
      <c r="AK24" s="9">
        <f>IF($B24="","",COUNTIF($D24:$AH24,"l"))</f>
        <v/>
      </c>
      <c r="AL24" s="9">
        <f>IF($B24="","",COUNTIF($D24:$AH24,"o"))</f>
        <v/>
      </c>
      <c r="AM24" s="9">
        <f>IF($B24="","",COUNTIF($D24:$AH24,"k"))</f>
        <v/>
      </c>
      <c r="AN24" s="12">
        <f>IF($B24="","",AI24+AJ24+AK24)</f>
        <v/>
      </c>
    </row>
    <row r="25">
      <c r="A25" s="9">
        <f>IF(B25="","",ROW()-6)</f>
        <v/>
      </c>
      <c r="B25" s="10" t="n"/>
      <c r="C25" s="10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2">
        <f>IF($B25="","",COUNTIF($D25:$AH25,"x")+0.5*COUNTIF($D25:$AH25,"n"))</f>
        <v/>
      </c>
      <c r="AJ25" s="9">
        <f>IF($B25="","",COUNTIF($D25:$AH25,"p"))</f>
        <v/>
      </c>
      <c r="AK25" s="9">
        <f>IF($B25="","",COUNTIF($D25:$AH25,"l"))</f>
        <v/>
      </c>
      <c r="AL25" s="9">
        <f>IF($B25="","",COUNTIF($D25:$AH25,"o"))</f>
        <v/>
      </c>
      <c r="AM25" s="9">
        <f>IF($B25="","",COUNTIF($D25:$AH25,"k"))</f>
        <v/>
      </c>
      <c r="AN25" s="12">
        <f>IF($B25="","",AI25+AJ25+AK25)</f>
        <v/>
      </c>
    </row>
    <row r="26">
      <c r="A26" s="9">
        <f>IF(B26="","",ROW()-6)</f>
        <v/>
      </c>
      <c r="B26" s="10" t="n"/>
      <c r="C26" s="10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  <c r="AE26" s="11" t="n"/>
      <c r="AF26" s="11" t="n"/>
      <c r="AG26" s="11" t="n"/>
      <c r="AH26" s="11" t="n"/>
      <c r="AI26" s="12">
        <f>IF($B26="","",COUNTIF($D26:$AH26,"x")+0.5*COUNTIF($D26:$AH26,"n"))</f>
        <v/>
      </c>
      <c r="AJ26" s="9">
        <f>IF($B26="","",COUNTIF($D26:$AH26,"p"))</f>
        <v/>
      </c>
      <c r="AK26" s="9">
        <f>IF($B26="","",COUNTIF($D26:$AH26,"l"))</f>
        <v/>
      </c>
      <c r="AL26" s="9">
        <f>IF($B26="","",COUNTIF($D26:$AH26,"o"))</f>
        <v/>
      </c>
      <c r="AM26" s="9">
        <f>IF($B26="","",COUNTIF($D26:$AH26,"k"))</f>
        <v/>
      </c>
      <c r="AN26" s="12">
        <f>IF($B26="","",AI26+AJ26+AK26)</f>
        <v/>
      </c>
    </row>
    <row r="27">
      <c r="A27" s="9">
        <f>IF(B27="","",ROW()-6)</f>
        <v/>
      </c>
      <c r="B27" s="10" t="n"/>
      <c r="C27" s="10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  <c r="AE27" s="11" t="n"/>
      <c r="AF27" s="11" t="n"/>
      <c r="AG27" s="11" t="n"/>
      <c r="AH27" s="11" t="n"/>
      <c r="AI27" s="12">
        <f>IF($B27="","",COUNTIF($D27:$AH27,"x")+0.5*COUNTIF($D27:$AH27,"n"))</f>
        <v/>
      </c>
      <c r="AJ27" s="9">
        <f>IF($B27="","",COUNTIF($D27:$AH27,"p"))</f>
        <v/>
      </c>
      <c r="AK27" s="9">
        <f>IF($B27="","",COUNTIF($D27:$AH27,"l"))</f>
        <v/>
      </c>
      <c r="AL27" s="9">
        <f>IF($B27="","",COUNTIF($D27:$AH27,"o"))</f>
        <v/>
      </c>
      <c r="AM27" s="9">
        <f>IF($B27="","",COUNTIF($D27:$AH27,"k"))</f>
        <v/>
      </c>
      <c r="AN27" s="12">
        <f>IF($B27="","",AI27+AJ27+AK27)</f>
        <v/>
      </c>
    </row>
    <row r="28">
      <c r="A28" s="9">
        <f>IF(B28="","",ROW()-6)</f>
        <v/>
      </c>
      <c r="B28" s="10" t="n"/>
      <c r="C28" s="10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  <c r="W28" s="11" t="n"/>
      <c r="X28" s="11" t="n"/>
      <c r="Y28" s="11" t="n"/>
      <c r="Z28" s="11" t="n"/>
      <c r="AA28" s="11" t="n"/>
      <c r="AB28" s="11" t="n"/>
      <c r="AC28" s="11" t="n"/>
      <c r="AD28" s="11" t="n"/>
      <c r="AE28" s="11" t="n"/>
      <c r="AF28" s="11" t="n"/>
      <c r="AG28" s="11" t="n"/>
      <c r="AH28" s="11" t="n"/>
      <c r="AI28" s="12">
        <f>IF($B28="","",COUNTIF($D28:$AH28,"x")+0.5*COUNTIF($D28:$AH28,"n"))</f>
        <v/>
      </c>
      <c r="AJ28" s="9">
        <f>IF($B28="","",COUNTIF($D28:$AH28,"p"))</f>
        <v/>
      </c>
      <c r="AK28" s="9">
        <f>IF($B28="","",COUNTIF($D28:$AH28,"l"))</f>
        <v/>
      </c>
      <c r="AL28" s="9">
        <f>IF($B28="","",COUNTIF($D28:$AH28,"o"))</f>
        <v/>
      </c>
      <c r="AM28" s="9">
        <f>IF($B28="","",COUNTIF($D28:$AH28,"k"))</f>
        <v/>
      </c>
      <c r="AN28" s="12">
        <f>IF($B28="","",AI28+AJ28+AK28)</f>
        <v/>
      </c>
    </row>
    <row r="29">
      <c r="A29" s="9">
        <f>IF(B29="","",ROW()-6)</f>
        <v/>
      </c>
      <c r="B29" s="10" t="n"/>
      <c r="C29" s="10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2">
        <f>IF($B29="","",COUNTIF($D29:$AH29,"x")+0.5*COUNTIF($D29:$AH29,"n"))</f>
        <v/>
      </c>
      <c r="AJ29" s="9">
        <f>IF($B29="","",COUNTIF($D29:$AH29,"p"))</f>
        <v/>
      </c>
      <c r="AK29" s="9">
        <f>IF($B29="","",COUNTIF($D29:$AH29,"l"))</f>
        <v/>
      </c>
      <c r="AL29" s="9">
        <f>IF($B29="","",COUNTIF($D29:$AH29,"o"))</f>
        <v/>
      </c>
      <c r="AM29" s="9">
        <f>IF($B29="","",COUNTIF($D29:$AH29,"k"))</f>
        <v/>
      </c>
      <c r="AN29" s="12">
        <f>IF($B29="","",AI29+AJ29+AK29)</f>
        <v/>
      </c>
    </row>
    <row r="30">
      <c r="A30" s="9">
        <f>IF(B30="","",ROW()-6)</f>
        <v/>
      </c>
      <c r="B30" s="10" t="n"/>
      <c r="C30" s="10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2">
        <f>IF($B30="","",COUNTIF($D30:$AH30,"x")+0.5*COUNTIF($D30:$AH30,"n"))</f>
        <v/>
      </c>
      <c r="AJ30" s="9">
        <f>IF($B30="","",COUNTIF($D30:$AH30,"p"))</f>
        <v/>
      </c>
      <c r="AK30" s="9">
        <f>IF($B30="","",COUNTIF($D30:$AH30,"l"))</f>
        <v/>
      </c>
      <c r="AL30" s="9">
        <f>IF($B30="","",COUNTIF($D30:$AH30,"o"))</f>
        <v/>
      </c>
      <c r="AM30" s="9">
        <f>IF($B30="","",COUNTIF($D30:$AH30,"k"))</f>
        <v/>
      </c>
      <c r="AN30" s="12">
        <f>IF($B30="","",AI30+AJ30+AK30)</f>
        <v/>
      </c>
    </row>
    <row r="31">
      <c r="A31" s="9">
        <f>IF(B31="","",ROW()-6)</f>
        <v/>
      </c>
      <c r="B31" s="10" t="n"/>
      <c r="C31" s="10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2">
        <f>IF($B31="","",COUNTIF($D31:$AH31,"x")+0.5*COUNTIF($D31:$AH31,"n"))</f>
        <v/>
      </c>
      <c r="AJ31" s="9">
        <f>IF($B31="","",COUNTIF($D31:$AH31,"p"))</f>
        <v/>
      </c>
      <c r="AK31" s="9">
        <f>IF($B31="","",COUNTIF($D31:$AH31,"l"))</f>
        <v/>
      </c>
      <c r="AL31" s="9">
        <f>IF($B31="","",COUNTIF($D31:$AH31,"o"))</f>
        <v/>
      </c>
      <c r="AM31" s="9">
        <f>IF($B31="","",COUNTIF($D31:$AH31,"k"))</f>
        <v/>
      </c>
      <c r="AN31" s="12">
        <f>IF($B31="","",AI31+AJ31+AK31)</f>
        <v/>
      </c>
    </row>
    <row r="32">
      <c r="A32" s="9">
        <f>IF(B32="","",ROW()-6)</f>
        <v/>
      </c>
      <c r="B32" s="10" t="n"/>
      <c r="C32" s="10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  <c r="V32" s="11" t="n"/>
      <c r="W32" s="11" t="n"/>
      <c r="X32" s="11" t="n"/>
      <c r="Y32" s="11" t="n"/>
      <c r="Z32" s="11" t="n"/>
      <c r="AA32" s="11" t="n"/>
      <c r="AB32" s="11" t="n"/>
      <c r="AC32" s="11" t="n"/>
      <c r="AD32" s="11" t="n"/>
      <c r="AE32" s="11" t="n"/>
      <c r="AF32" s="11" t="n"/>
      <c r="AG32" s="11" t="n"/>
      <c r="AH32" s="11" t="n"/>
      <c r="AI32" s="12">
        <f>IF($B32="","",COUNTIF($D32:$AH32,"x")+0.5*COUNTIF($D32:$AH32,"n"))</f>
        <v/>
      </c>
      <c r="AJ32" s="9">
        <f>IF($B32="","",COUNTIF($D32:$AH32,"p"))</f>
        <v/>
      </c>
      <c r="AK32" s="9">
        <f>IF($B32="","",COUNTIF($D32:$AH32,"l"))</f>
        <v/>
      </c>
      <c r="AL32" s="9">
        <f>IF($B32="","",COUNTIF($D32:$AH32,"o"))</f>
        <v/>
      </c>
      <c r="AM32" s="9">
        <f>IF($B32="","",COUNTIF($D32:$AH32,"k"))</f>
        <v/>
      </c>
      <c r="AN32" s="12">
        <f>IF($B32="","",AI32+AJ32+AK32)</f>
        <v/>
      </c>
    </row>
    <row r="33">
      <c r="A33" s="9">
        <f>IF(B33="","",ROW()-6)</f>
        <v/>
      </c>
      <c r="B33" s="10" t="n"/>
      <c r="C33" s="10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11" t="n"/>
      <c r="W33" s="11" t="n"/>
      <c r="X33" s="11" t="n"/>
      <c r="Y33" s="11" t="n"/>
      <c r="Z33" s="11" t="n"/>
      <c r="AA33" s="11" t="n"/>
      <c r="AB33" s="11" t="n"/>
      <c r="AC33" s="11" t="n"/>
      <c r="AD33" s="11" t="n"/>
      <c r="AE33" s="11" t="n"/>
      <c r="AF33" s="11" t="n"/>
      <c r="AG33" s="11" t="n"/>
      <c r="AH33" s="11" t="n"/>
      <c r="AI33" s="12">
        <f>IF($B33="","",COUNTIF($D33:$AH33,"x")+0.5*COUNTIF($D33:$AH33,"n"))</f>
        <v/>
      </c>
      <c r="AJ33" s="9">
        <f>IF($B33="","",COUNTIF($D33:$AH33,"p"))</f>
        <v/>
      </c>
      <c r="AK33" s="9">
        <f>IF($B33="","",COUNTIF($D33:$AH33,"l"))</f>
        <v/>
      </c>
      <c r="AL33" s="9">
        <f>IF($B33="","",COUNTIF($D33:$AH33,"o"))</f>
        <v/>
      </c>
      <c r="AM33" s="9">
        <f>IF($B33="","",COUNTIF($D33:$AH33,"k"))</f>
        <v/>
      </c>
      <c r="AN33" s="12">
        <f>IF($B33="","",AI33+AJ33+AK33)</f>
        <v/>
      </c>
    </row>
    <row r="34">
      <c r="A34" s="9">
        <f>IF(B34="","",ROW()-6)</f>
        <v/>
      </c>
      <c r="B34" s="10" t="n"/>
      <c r="C34" s="10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  <c r="Y34" s="11" t="n"/>
      <c r="Z34" s="11" t="n"/>
      <c r="AA34" s="11" t="n"/>
      <c r="AB34" s="11" t="n"/>
      <c r="AC34" s="11" t="n"/>
      <c r="AD34" s="11" t="n"/>
      <c r="AE34" s="11" t="n"/>
      <c r="AF34" s="11" t="n"/>
      <c r="AG34" s="11" t="n"/>
      <c r="AH34" s="11" t="n"/>
      <c r="AI34" s="12">
        <f>IF($B34="","",COUNTIF($D34:$AH34,"x")+0.5*COUNTIF($D34:$AH34,"n"))</f>
        <v/>
      </c>
      <c r="AJ34" s="9">
        <f>IF($B34="","",COUNTIF($D34:$AH34,"p"))</f>
        <v/>
      </c>
      <c r="AK34" s="9">
        <f>IF($B34="","",COUNTIF($D34:$AH34,"l"))</f>
        <v/>
      </c>
      <c r="AL34" s="9">
        <f>IF($B34="","",COUNTIF($D34:$AH34,"o"))</f>
        <v/>
      </c>
      <c r="AM34" s="9">
        <f>IF($B34="","",COUNTIF($D34:$AH34,"k"))</f>
        <v/>
      </c>
      <c r="AN34" s="12">
        <f>IF($B34="","",AI34+AJ34+AK34)</f>
        <v/>
      </c>
    </row>
    <row r="35">
      <c r="A35" s="9">
        <f>IF(B35="","",ROW()-6)</f>
        <v/>
      </c>
      <c r="B35" s="10" t="n"/>
      <c r="C35" s="10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/>
      <c r="X35" s="11" t="n"/>
      <c r="Y35" s="11" t="n"/>
      <c r="Z35" s="11" t="n"/>
      <c r="AA35" s="11" t="n"/>
      <c r="AB35" s="11" t="n"/>
      <c r="AC35" s="11" t="n"/>
      <c r="AD35" s="11" t="n"/>
      <c r="AE35" s="11" t="n"/>
      <c r="AF35" s="11" t="n"/>
      <c r="AG35" s="11" t="n"/>
      <c r="AH35" s="11" t="n"/>
      <c r="AI35" s="12">
        <f>IF($B35="","",COUNTIF($D35:$AH35,"x")+0.5*COUNTIF($D35:$AH35,"n"))</f>
        <v/>
      </c>
      <c r="AJ35" s="9">
        <f>IF($B35="","",COUNTIF($D35:$AH35,"p"))</f>
        <v/>
      </c>
      <c r="AK35" s="9">
        <f>IF($B35="","",COUNTIF($D35:$AH35,"l"))</f>
        <v/>
      </c>
      <c r="AL35" s="9">
        <f>IF($B35="","",COUNTIF($D35:$AH35,"o"))</f>
        <v/>
      </c>
      <c r="AM35" s="9">
        <f>IF($B35="","",COUNTIF($D35:$AH35,"k"))</f>
        <v/>
      </c>
      <c r="AN35" s="12">
        <f>IF($B35="","",AI35+AJ35+AK35)</f>
        <v/>
      </c>
    </row>
    <row r="36">
      <c r="A36" s="9">
        <f>IF(B36="","",ROW()-6)</f>
        <v/>
      </c>
      <c r="B36" s="10" t="n"/>
      <c r="C36" s="10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1" t="n"/>
      <c r="X36" s="11" t="n"/>
      <c r="Y36" s="11" t="n"/>
      <c r="Z36" s="11" t="n"/>
      <c r="AA36" s="11" t="n"/>
      <c r="AB36" s="11" t="n"/>
      <c r="AC36" s="11" t="n"/>
      <c r="AD36" s="11" t="n"/>
      <c r="AE36" s="11" t="n"/>
      <c r="AF36" s="11" t="n"/>
      <c r="AG36" s="11" t="n"/>
      <c r="AH36" s="11" t="n"/>
      <c r="AI36" s="12">
        <f>IF($B36="","",COUNTIF($D36:$AH36,"x")+0.5*COUNTIF($D36:$AH36,"n"))</f>
        <v/>
      </c>
      <c r="AJ36" s="9">
        <f>IF($B36="","",COUNTIF($D36:$AH36,"p"))</f>
        <v/>
      </c>
      <c r="AK36" s="9">
        <f>IF($B36="","",COUNTIF($D36:$AH36,"l"))</f>
        <v/>
      </c>
      <c r="AL36" s="9">
        <f>IF($B36="","",COUNTIF($D36:$AH36,"o"))</f>
        <v/>
      </c>
      <c r="AM36" s="9">
        <f>IF($B36="","",COUNTIF($D36:$AH36,"k"))</f>
        <v/>
      </c>
      <c r="AN36" s="12">
        <f>IF($B36="","",AI36+AJ36+AK36)</f>
        <v/>
      </c>
    </row>
    <row r="37">
      <c r="A37" s="9">
        <f>IF(B37="","",ROW()-6)</f>
        <v/>
      </c>
      <c r="B37" s="10" t="n"/>
      <c r="C37" s="10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2">
        <f>IF($B37="","",COUNTIF($D37:$AH37,"x")+0.5*COUNTIF($D37:$AH37,"n"))</f>
        <v/>
      </c>
      <c r="AJ37" s="9">
        <f>IF($B37="","",COUNTIF($D37:$AH37,"p"))</f>
        <v/>
      </c>
      <c r="AK37" s="9">
        <f>IF($B37="","",COUNTIF($D37:$AH37,"l"))</f>
        <v/>
      </c>
      <c r="AL37" s="9">
        <f>IF($B37="","",COUNTIF($D37:$AH37,"o"))</f>
        <v/>
      </c>
      <c r="AM37" s="9">
        <f>IF($B37="","",COUNTIF($D37:$AH37,"k"))</f>
        <v/>
      </c>
      <c r="AN37" s="12">
        <f>IF($B37="","",AI37+AJ37+AK37)</f>
        <v/>
      </c>
    </row>
    <row r="38">
      <c r="A38" s="9">
        <f>IF(B38="","",ROW()-6)</f>
        <v/>
      </c>
      <c r="B38" s="10" t="n"/>
      <c r="C38" s="10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11" t="n"/>
      <c r="W38" s="11" t="n"/>
      <c r="X38" s="11" t="n"/>
      <c r="Y38" s="11" t="n"/>
      <c r="Z38" s="11" t="n"/>
      <c r="AA38" s="11" t="n"/>
      <c r="AB38" s="11" t="n"/>
      <c r="AC38" s="11" t="n"/>
      <c r="AD38" s="11" t="n"/>
      <c r="AE38" s="11" t="n"/>
      <c r="AF38" s="11" t="n"/>
      <c r="AG38" s="11" t="n"/>
      <c r="AH38" s="11" t="n"/>
      <c r="AI38" s="12">
        <f>IF($B38="","",COUNTIF($D38:$AH38,"x")+0.5*COUNTIF($D38:$AH38,"n"))</f>
        <v/>
      </c>
      <c r="AJ38" s="9">
        <f>IF($B38="","",COUNTIF($D38:$AH38,"p"))</f>
        <v/>
      </c>
      <c r="AK38" s="9">
        <f>IF($B38="","",COUNTIF($D38:$AH38,"l"))</f>
        <v/>
      </c>
      <c r="AL38" s="9">
        <f>IF($B38="","",COUNTIF($D38:$AH38,"o"))</f>
        <v/>
      </c>
      <c r="AM38" s="9">
        <f>IF($B38="","",COUNTIF($D38:$AH38,"k"))</f>
        <v/>
      </c>
      <c r="AN38" s="12">
        <f>IF($B38="","",AI38+AJ38+AK38)</f>
        <v/>
      </c>
    </row>
    <row r="39">
      <c r="A39" s="9">
        <f>IF(B39="","",ROW()-6)</f>
        <v/>
      </c>
      <c r="B39" s="10" t="n"/>
      <c r="C39" s="10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  <c r="U39" s="11" t="n"/>
      <c r="V39" s="11" t="n"/>
      <c r="W39" s="11" t="n"/>
      <c r="X39" s="11" t="n"/>
      <c r="Y39" s="11" t="n"/>
      <c r="Z39" s="11" t="n"/>
      <c r="AA39" s="11" t="n"/>
      <c r="AB39" s="11" t="n"/>
      <c r="AC39" s="11" t="n"/>
      <c r="AD39" s="11" t="n"/>
      <c r="AE39" s="11" t="n"/>
      <c r="AF39" s="11" t="n"/>
      <c r="AG39" s="11" t="n"/>
      <c r="AH39" s="11" t="n"/>
      <c r="AI39" s="12">
        <f>IF($B39="","",COUNTIF($D39:$AH39,"x")+0.5*COUNTIF($D39:$AH39,"n"))</f>
        <v/>
      </c>
      <c r="AJ39" s="9">
        <f>IF($B39="","",COUNTIF($D39:$AH39,"p"))</f>
        <v/>
      </c>
      <c r="AK39" s="9">
        <f>IF($B39="","",COUNTIF($D39:$AH39,"l"))</f>
        <v/>
      </c>
      <c r="AL39" s="9">
        <f>IF($B39="","",COUNTIF($D39:$AH39,"o"))</f>
        <v/>
      </c>
      <c r="AM39" s="9">
        <f>IF($B39="","",COUNTIF($D39:$AH39,"k"))</f>
        <v/>
      </c>
      <c r="AN39" s="12">
        <f>IF($B39="","",AI39+AJ39+AK39)</f>
        <v/>
      </c>
    </row>
    <row r="40">
      <c r="A40" s="9">
        <f>IF(B40="","",ROW()-6)</f>
        <v/>
      </c>
      <c r="B40" s="10" t="n"/>
      <c r="C40" s="10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  <c r="U40" s="11" t="n"/>
      <c r="V40" s="11" t="n"/>
      <c r="W40" s="11" t="n"/>
      <c r="X40" s="11" t="n"/>
      <c r="Y40" s="11" t="n"/>
      <c r="Z40" s="11" t="n"/>
      <c r="AA40" s="11" t="n"/>
      <c r="AB40" s="11" t="n"/>
      <c r="AC40" s="11" t="n"/>
      <c r="AD40" s="11" t="n"/>
      <c r="AE40" s="11" t="n"/>
      <c r="AF40" s="11" t="n"/>
      <c r="AG40" s="11" t="n"/>
      <c r="AH40" s="11" t="n"/>
      <c r="AI40" s="12">
        <f>IF($B40="","",COUNTIF($D40:$AH40,"x")+0.5*COUNTIF($D40:$AH40,"n"))</f>
        <v/>
      </c>
      <c r="AJ40" s="9">
        <f>IF($B40="","",COUNTIF($D40:$AH40,"p"))</f>
        <v/>
      </c>
      <c r="AK40" s="9">
        <f>IF($B40="","",COUNTIF($D40:$AH40,"l"))</f>
        <v/>
      </c>
      <c r="AL40" s="9">
        <f>IF($B40="","",COUNTIF($D40:$AH40,"o"))</f>
        <v/>
      </c>
      <c r="AM40" s="9">
        <f>IF($B40="","",COUNTIF($D40:$AH40,"k"))</f>
        <v/>
      </c>
      <c r="AN40" s="12">
        <f>IF($B40="","",AI40+AJ40+AK40)</f>
        <v/>
      </c>
    </row>
    <row r="41">
      <c r="A41" s="9">
        <f>IF(B41="","",ROW()-6)</f>
        <v/>
      </c>
      <c r="B41" s="10" t="n"/>
      <c r="C41" s="10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  <c r="V41" s="11" t="n"/>
      <c r="W41" s="11" t="n"/>
      <c r="X41" s="11" t="n"/>
      <c r="Y41" s="11" t="n"/>
      <c r="Z41" s="11" t="n"/>
      <c r="AA41" s="11" t="n"/>
      <c r="AB41" s="11" t="n"/>
      <c r="AC41" s="11" t="n"/>
      <c r="AD41" s="11" t="n"/>
      <c r="AE41" s="11" t="n"/>
      <c r="AF41" s="11" t="n"/>
      <c r="AG41" s="11" t="n"/>
      <c r="AH41" s="11" t="n"/>
      <c r="AI41" s="12">
        <f>IF($B41="","",COUNTIF($D41:$AH41,"x")+0.5*COUNTIF($D41:$AH41,"n"))</f>
        <v/>
      </c>
      <c r="AJ41" s="9">
        <f>IF($B41="","",COUNTIF($D41:$AH41,"p"))</f>
        <v/>
      </c>
      <c r="AK41" s="9">
        <f>IF($B41="","",COUNTIF($D41:$AH41,"l"))</f>
        <v/>
      </c>
      <c r="AL41" s="9">
        <f>IF($B41="","",COUNTIF($D41:$AH41,"o"))</f>
        <v/>
      </c>
      <c r="AM41" s="9">
        <f>IF($B41="","",COUNTIF($D41:$AH41,"k"))</f>
        <v/>
      </c>
      <c r="AN41" s="12">
        <f>IF($B41="","",AI41+AJ41+AK41)</f>
        <v/>
      </c>
    </row>
    <row r="42">
      <c r="A42" s="9">
        <f>IF(B42="","",ROW()-6)</f>
        <v/>
      </c>
      <c r="B42" s="10" t="n"/>
      <c r="C42" s="10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  <c r="V42" s="11" t="n"/>
      <c r="W42" s="11" t="n"/>
      <c r="X42" s="11" t="n"/>
      <c r="Y42" s="11" t="n"/>
      <c r="Z42" s="11" t="n"/>
      <c r="AA42" s="11" t="n"/>
      <c r="AB42" s="11" t="n"/>
      <c r="AC42" s="11" t="n"/>
      <c r="AD42" s="11" t="n"/>
      <c r="AE42" s="11" t="n"/>
      <c r="AF42" s="11" t="n"/>
      <c r="AG42" s="11" t="n"/>
      <c r="AH42" s="11" t="n"/>
      <c r="AI42" s="12">
        <f>IF($B42="","",COUNTIF($D42:$AH42,"x")+0.5*COUNTIF($D42:$AH42,"n"))</f>
        <v/>
      </c>
      <c r="AJ42" s="9">
        <f>IF($B42="","",COUNTIF($D42:$AH42,"p"))</f>
        <v/>
      </c>
      <c r="AK42" s="9">
        <f>IF($B42="","",COUNTIF($D42:$AH42,"l"))</f>
        <v/>
      </c>
      <c r="AL42" s="9">
        <f>IF($B42="","",COUNTIF($D42:$AH42,"o"))</f>
        <v/>
      </c>
      <c r="AM42" s="9">
        <f>IF($B42="","",COUNTIF($D42:$AH42,"k"))</f>
        <v/>
      </c>
      <c r="AN42" s="12">
        <f>IF($B42="","",AI42+AJ42+AK42)</f>
        <v/>
      </c>
    </row>
    <row r="43">
      <c r="A43" s="9">
        <f>IF(B43="","",ROW()-6)</f>
        <v/>
      </c>
      <c r="B43" s="10" t="n"/>
      <c r="C43" s="10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  <c r="U43" s="11" t="n"/>
      <c r="V43" s="11" t="n"/>
      <c r="W43" s="11" t="n"/>
      <c r="X43" s="11" t="n"/>
      <c r="Y43" s="11" t="n"/>
      <c r="Z43" s="11" t="n"/>
      <c r="AA43" s="11" t="n"/>
      <c r="AB43" s="11" t="n"/>
      <c r="AC43" s="11" t="n"/>
      <c r="AD43" s="11" t="n"/>
      <c r="AE43" s="11" t="n"/>
      <c r="AF43" s="11" t="n"/>
      <c r="AG43" s="11" t="n"/>
      <c r="AH43" s="11" t="n"/>
      <c r="AI43" s="12">
        <f>IF($B43="","",COUNTIF($D43:$AH43,"x")+0.5*COUNTIF($D43:$AH43,"n"))</f>
        <v/>
      </c>
      <c r="AJ43" s="9">
        <f>IF($B43="","",COUNTIF($D43:$AH43,"p"))</f>
        <v/>
      </c>
      <c r="AK43" s="9">
        <f>IF($B43="","",COUNTIF($D43:$AH43,"l"))</f>
        <v/>
      </c>
      <c r="AL43" s="9">
        <f>IF($B43="","",COUNTIF($D43:$AH43,"o"))</f>
        <v/>
      </c>
      <c r="AM43" s="9">
        <f>IF($B43="","",COUNTIF($D43:$AH43,"k"))</f>
        <v/>
      </c>
      <c r="AN43" s="12">
        <f>IF($B43="","",AI43+AJ43+AK43)</f>
        <v/>
      </c>
    </row>
    <row r="44">
      <c r="A44" s="9">
        <f>IF(B44="","",ROW()-6)</f>
        <v/>
      </c>
      <c r="B44" s="10" t="n"/>
      <c r="C44" s="10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  <c r="U44" s="11" t="n"/>
      <c r="V44" s="11" t="n"/>
      <c r="W44" s="11" t="n"/>
      <c r="X44" s="11" t="n"/>
      <c r="Y44" s="11" t="n"/>
      <c r="Z44" s="11" t="n"/>
      <c r="AA44" s="11" t="n"/>
      <c r="AB44" s="11" t="n"/>
      <c r="AC44" s="11" t="n"/>
      <c r="AD44" s="11" t="n"/>
      <c r="AE44" s="11" t="n"/>
      <c r="AF44" s="11" t="n"/>
      <c r="AG44" s="11" t="n"/>
      <c r="AH44" s="11" t="n"/>
      <c r="AI44" s="12">
        <f>IF($B44="","",COUNTIF($D44:$AH44,"x")+0.5*COUNTIF($D44:$AH44,"n"))</f>
        <v/>
      </c>
      <c r="AJ44" s="9">
        <f>IF($B44="","",COUNTIF($D44:$AH44,"p"))</f>
        <v/>
      </c>
      <c r="AK44" s="9">
        <f>IF($B44="","",COUNTIF($D44:$AH44,"l"))</f>
        <v/>
      </c>
      <c r="AL44" s="9">
        <f>IF($B44="","",COUNTIF($D44:$AH44,"o"))</f>
        <v/>
      </c>
      <c r="AM44" s="9">
        <f>IF($B44="","",COUNTIF($D44:$AH44,"k"))</f>
        <v/>
      </c>
      <c r="AN44" s="12">
        <f>IF($B44="","",AI44+AJ44+AK44)</f>
        <v/>
      </c>
    </row>
    <row r="45">
      <c r="A45" s="9">
        <f>IF(B45="","",ROW()-6)</f>
        <v/>
      </c>
      <c r="B45" s="10" t="n"/>
      <c r="C45" s="10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  <c r="U45" s="11" t="n"/>
      <c r="V45" s="11" t="n"/>
      <c r="W45" s="11" t="n"/>
      <c r="X45" s="11" t="n"/>
      <c r="Y45" s="11" t="n"/>
      <c r="Z45" s="11" t="n"/>
      <c r="AA45" s="11" t="n"/>
      <c r="AB45" s="11" t="n"/>
      <c r="AC45" s="11" t="n"/>
      <c r="AD45" s="11" t="n"/>
      <c r="AE45" s="11" t="n"/>
      <c r="AF45" s="11" t="n"/>
      <c r="AG45" s="11" t="n"/>
      <c r="AH45" s="11" t="n"/>
      <c r="AI45" s="12">
        <f>IF($B45="","",COUNTIF($D45:$AH45,"x")+0.5*COUNTIF($D45:$AH45,"n"))</f>
        <v/>
      </c>
      <c r="AJ45" s="9">
        <f>IF($B45="","",COUNTIF($D45:$AH45,"p"))</f>
        <v/>
      </c>
      <c r="AK45" s="9">
        <f>IF($B45="","",COUNTIF($D45:$AH45,"l"))</f>
        <v/>
      </c>
      <c r="AL45" s="9">
        <f>IF($B45="","",COUNTIF($D45:$AH45,"o"))</f>
        <v/>
      </c>
      <c r="AM45" s="9">
        <f>IF($B45="","",COUNTIF($D45:$AH45,"k"))</f>
        <v/>
      </c>
      <c r="AN45" s="12">
        <f>IF($B45="","",AI45+AJ45+AK45)</f>
        <v/>
      </c>
    </row>
    <row r="46">
      <c r="A46" s="9">
        <f>IF(B46="","",ROW()-6)</f>
        <v/>
      </c>
      <c r="B46" s="10" t="n"/>
      <c r="C46" s="10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  <c r="U46" s="11" t="n"/>
      <c r="V46" s="11" t="n"/>
      <c r="W46" s="11" t="n"/>
      <c r="X46" s="11" t="n"/>
      <c r="Y46" s="11" t="n"/>
      <c r="Z46" s="11" t="n"/>
      <c r="AA46" s="11" t="n"/>
      <c r="AB46" s="11" t="n"/>
      <c r="AC46" s="11" t="n"/>
      <c r="AD46" s="11" t="n"/>
      <c r="AE46" s="11" t="n"/>
      <c r="AF46" s="11" t="n"/>
      <c r="AG46" s="11" t="n"/>
      <c r="AH46" s="11" t="n"/>
      <c r="AI46" s="12">
        <f>IF($B46="","",COUNTIF($D46:$AH46,"x")+0.5*COUNTIF($D46:$AH46,"n"))</f>
        <v/>
      </c>
      <c r="AJ46" s="9">
        <f>IF($B46="","",COUNTIF($D46:$AH46,"p"))</f>
        <v/>
      </c>
      <c r="AK46" s="9">
        <f>IF($B46="","",COUNTIF($D46:$AH46,"l"))</f>
        <v/>
      </c>
      <c r="AL46" s="9">
        <f>IF($B46="","",COUNTIF($D46:$AH46,"o"))</f>
        <v/>
      </c>
      <c r="AM46" s="9">
        <f>IF($B46="","",COUNTIF($D46:$AH46,"k"))</f>
        <v/>
      </c>
      <c r="AN46" s="12">
        <f>IF($B46="","",AI46+AJ46+AK46)</f>
        <v/>
      </c>
    </row>
    <row r="47">
      <c r="A47" s="9">
        <f>IF(B47="","",ROW()-6)</f>
        <v/>
      </c>
      <c r="B47" s="10" t="n"/>
      <c r="C47" s="10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  <c r="U47" s="11" t="n"/>
      <c r="V47" s="11" t="n"/>
      <c r="W47" s="11" t="n"/>
      <c r="X47" s="11" t="n"/>
      <c r="Y47" s="11" t="n"/>
      <c r="Z47" s="11" t="n"/>
      <c r="AA47" s="11" t="n"/>
      <c r="AB47" s="11" t="n"/>
      <c r="AC47" s="11" t="n"/>
      <c r="AD47" s="11" t="n"/>
      <c r="AE47" s="11" t="n"/>
      <c r="AF47" s="11" t="n"/>
      <c r="AG47" s="11" t="n"/>
      <c r="AH47" s="11" t="n"/>
      <c r="AI47" s="12">
        <f>IF($B47="","",COUNTIF($D47:$AH47,"x")+0.5*COUNTIF($D47:$AH47,"n"))</f>
        <v/>
      </c>
      <c r="AJ47" s="9">
        <f>IF($B47="","",COUNTIF($D47:$AH47,"p"))</f>
        <v/>
      </c>
      <c r="AK47" s="9">
        <f>IF($B47="","",COUNTIF($D47:$AH47,"l"))</f>
        <v/>
      </c>
      <c r="AL47" s="9">
        <f>IF($B47="","",COUNTIF($D47:$AH47,"o"))</f>
        <v/>
      </c>
      <c r="AM47" s="9">
        <f>IF($B47="","",COUNTIF($D47:$AH47,"k"))</f>
        <v/>
      </c>
      <c r="AN47" s="12">
        <f>IF($B47="","",AI47+AJ47+AK47)</f>
        <v/>
      </c>
    </row>
    <row r="48">
      <c r="A48" s="9">
        <f>IF(B48="","",ROW()-6)</f>
        <v/>
      </c>
      <c r="B48" s="10" t="n"/>
      <c r="C48" s="10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  <c r="U48" s="11" t="n"/>
      <c r="V48" s="11" t="n"/>
      <c r="W48" s="11" t="n"/>
      <c r="X48" s="11" t="n"/>
      <c r="Y48" s="11" t="n"/>
      <c r="Z48" s="11" t="n"/>
      <c r="AA48" s="11" t="n"/>
      <c r="AB48" s="11" t="n"/>
      <c r="AC48" s="11" t="n"/>
      <c r="AD48" s="11" t="n"/>
      <c r="AE48" s="11" t="n"/>
      <c r="AF48" s="11" t="n"/>
      <c r="AG48" s="11" t="n"/>
      <c r="AH48" s="11" t="n"/>
      <c r="AI48" s="12">
        <f>IF($B48="","",COUNTIF($D48:$AH48,"x")+0.5*COUNTIF($D48:$AH48,"n"))</f>
        <v/>
      </c>
      <c r="AJ48" s="9">
        <f>IF($B48="","",COUNTIF($D48:$AH48,"p"))</f>
        <v/>
      </c>
      <c r="AK48" s="9">
        <f>IF($B48="","",COUNTIF($D48:$AH48,"l"))</f>
        <v/>
      </c>
      <c r="AL48" s="9">
        <f>IF($B48="","",COUNTIF($D48:$AH48,"o"))</f>
        <v/>
      </c>
      <c r="AM48" s="9">
        <f>IF($B48="","",COUNTIF($D48:$AH48,"k"))</f>
        <v/>
      </c>
      <c r="AN48" s="12">
        <f>IF($B48="","",AI48+AJ48+AK48)</f>
        <v/>
      </c>
    </row>
    <row r="49">
      <c r="A49" s="9">
        <f>IF(B49="","",ROW()-6)</f>
        <v/>
      </c>
      <c r="B49" s="10" t="n"/>
      <c r="C49" s="10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  <c r="U49" s="11" t="n"/>
      <c r="V49" s="11" t="n"/>
      <c r="W49" s="11" t="n"/>
      <c r="X49" s="11" t="n"/>
      <c r="Y49" s="11" t="n"/>
      <c r="Z49" s="11" t="n"/>
      <c r="AA49" s="11" t="n"/>
      <c r="AB49" s="11" t="n"/>
      <c r="AC49" s="11" t="n"/>
      <c r="AD49" s="11" t="n"/>
      <c r="AE49" s="11" t="n"/>
      <c r="AF49" s="11" t="n"/>
      <c r="AG49" s="11" t="n"/>
      <c r="AH49" s="11" t="n"/>
      <c r="AI49" s="12">
        <f>IF($B49="","",COUNTIF($D49:$AH49,"x")+0.5*COUNTIF($D49:$AH49,"n"))</f>
        <v/>
      </c>
      <c r="AJ49" s="9">
        <f>IF($B49="","",COUNTIF($D49:$AH49,"p"))</f>
        <v/>
      </c>
      <c r="AK49" s="9">
        <f>IF($B49="","",COUNTIF($D49:$AH49,"l"))</f>
        <v/>
      </c>
      <c r="AL49" s="9">
        <f>IF($B49="","",COUNTIF($D49:$AH49,"o"))</f>
        <v/>
      </c>
      <c r="AM49" s="9">
        <f>IF($B49="","",COUNTIF($D49:$AH49,"k"))</f>
        <v/>
      </c>
      <c r="AN49" s="12">
        <f>IF($B49="","",AI49+AJ49+AK49)</f>
        <v/>
      </c>
    </row>
    <row r="50">
      <c r="A50" s="9">
        <f>IF(B50="","",ROW()-6)</f>
        <v/>
      </c>
      <c r="B50" s="10" t="n"/>
      <c r="C50" s="10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  <c r="U50" s="11" t="n"/>
      <c r="V50" s="11" t="n"/>
      <c r="W50" s="11" t="n"/>
      <c r="X50" s="11" t="n"/>
      <c r="Y50" s="11" t="n"/>
      <c r="Z50" s="11" t="n"/>
      <c r="AA50" s="11" t="n"/>
      <c r="AB50" s="11" t="n"/>
      <c r="AC50" s="11" t="n"/>
      <c r="AD50" s="11" t="n"/>
      <c r="AE50" s="11" t="n"/>
      <c r="AF50" s="11" t="n"/>
      <c r="AG50" s="11" t="n"/>
      <c r="AH50" s="11" t="n"/>
      <c r="AI50" s="12">
        <f>IF($B50="","",COUNTIF($D50:$AH50,"x")+0.5*COUNTIF($D50:$AH50,"n"))</f>
        <v/>
      </c>
      <c r="AJ50" s="9">
        <f>IF($B50="","",COUNTIF($D50:$AH50,"p"))</f>
        <v/>
      </c>
      <c r="AK50" s="9">
        <f>IF($B50="","",COUNTIF($D50:$AH50,"l"))</f>
        <v/>
      </c>
      <c r="AL50" s="9">
        <f>IF($B50="","",COUNTIF($D50:$AH50,"o"))</f>
        <v/>
      </c>
      <c r="AM50" s="9">
        <f>IF($B50="","",COUNTIF($D50:$AH50,"k"))</f>
        <v/>
      </c>
      <c r="AN50" s="12">
        <f>IF($B50="","",AI50+AJ50+AK50)</f>
        <v/>
      </c>
    </row>
    <row r="51">
      <c r="A51" s="9">
        <f>IF(B51="","",ROW()-6)</f>
        <v/>
      </c>
      <c r="B51" s="10" t="n"/>
      <c r="C51" s="10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  <c r="U51" s="11" t="n"/>
      <c r="V51" s="11" t="n"/>
      <c r="W51" s="11" t="n"/>
      <c r="X51" s="11" t="n"/>
      <c r="Y51" s="11" t="n"/>
      <c r="Z51" s="11" t="n"/>
      <c r="AA51" s="11" t="n"/>
      <c r="AB51" s="11" t="n"/>
      <c r="AC51" s="11" t="n"/>
      <c r="AD51" s="11" t="n"/>
      <c r="AE51" s="11" t="n"/>
      <c r="AF51" s="11" t="n"/>
      <c r="AG51" s="11" t="n"/>
      <c r="AH51" s="11" t="n"/>
      <c r="AI51" s="12">
        <f>IF($B51="","",COUNTIF($D51:$AH51,"x")+0.5*COUNTIF($D51:$AH51,"n"))</f>
        <v/>
      </c>
      <c r="AJ51" s="9">
        <f>IF($B51="","",COUNTIF($D51:$AH51,"p"))</f>
        <v/>
      </c>
      <c r="AK51" s="9">
        <f>IF($B51="","",COUNTIF($D51:$AH51,"l"))</f>
        <v/>
      </c>
      <c r="AL51" s="9">
        <f>IF($B51="","",COUNTIF($D51:$AH51,"o"))</f>
        <v/>
      </c>
      <c r="AM51" s="9">
        <f>IF($B51="","",COUNTIF($D51:$AH51,"k"))</f>
        <v/>
      </c>
      <c r="AN51" s="12">
        <f>IF($B51="","",AI51+AJ51+AK51)</f>
        <v/>
      </c>
    </row>
    <row r="52">
      <c r="A52" s="9">
        <f>IF(B52="","",ROW()-6)</f>
        <v/>
      </c>
      <c r="B52" s="10" t="n"/>
      <c r="C52" s="10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  <c r="U52" s="11" t="n"/>
      <c r="V52" s="11" t="n"/>
      <c r="W52" s="11" t="n"/>
      <c r="X52" s="11" t="n"/>
      <c r="Y52" s="11" t="n"/>
      <c r="Z52" s="11" t="n"/>
      <c r="AA52" s="11" t="n"/>
      <c r="AB52" s="11" t="n"/>
      <c r="AC52" s="11" t="n"/>
      <c r="AD52" s="11" t="n"/>
      <c r="AE52" s="11" t="n"/>
      <c r="AF52" s="11" t="n"/>
      <c r="AG52" s="11" t="n"/>
      <c r="AH52" s="11" t="n"/>
      <c r="AI52" s="12">
        <f>IF($B52="","",COUNTIF($D52:$AH52,"x")+0.5*COUNTIF($D52:$AH52,"n"))</f>
        <v/>
      </c>
      <c r="AJ52" s="9">
        <f>IF($B52="","",COUNTIF($D52:$AH52,"p"))</f>
        <v/>
      </c>
      <c r="AK52" s="9">
        <f>IF($B52="","",COUNTIF($D52:$AH52,"l"))</f>
        <v/>
      </c>
      <c r="AL52" s="9">
        <f>IF($B52="","",COUNTIF($D52:$AH52,"o"))</f>
        <v/>
      </c>
      <c r="AM52" s="9">
        <f>IF($B52="","",COUNTIF($D52:$AH52,"k"))</f>
        <v/>
      </c>
      <c r="AN52" s="12">
        <f>IF($B52="","",AI52+AJ52+AK52)</f>
        <v/>
      </c>
    </row>
    <row r="53">
      <c r="A53" s="9">
        <f>IF(B53="","",ROW()-6)</f>
        <v/>
      </c>
      <c r="B53" s="10" t="n"/>
      <c r="C53" s="10" t="n"/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  <c r="U53" s="11" t="n"/>
      <c r="V53" s="11" t="n"/>
      <c r="W53" s="11" t="n"/>
      <c r="X53" s="11" t="n"/>
      <c r="Y53" s="11" t="n"/>
      <c r="Z53" s="11" t="n"/>
      <c r="AA53" s="11" t="n"/>
      <c r="AB53" s="11" t="n"/>
      <c r="AC53" s="11" t="n"/>
      <c r="AD53" s="11" t="n"/>
      <c r="AE53" s="11" t="n"/>
      <c r="AF53" s="11" t="n"/>
      <c r="AG53" s="11" t="n"/>
      <c r="AH53" s="11" t="n"/>
      <c r="AI53" s="12">
        <f>IF($B53="","",COUNTIF($D53:$AH53,"x")+0.5*COUNTIF($D53:$AH53,"n"))</f>
        <v/>
      </c>
      <c r="AJ53" s="9">
        <f>IF($B53="","",COUNTIF($D53:$AH53,"p"))</f>
        <v/>
      </c>
      <c r="AK53" s="9">
        <f>IF($B53="","",COUNTIF($D53:$AH53,"l"))</f>
        <v/>
      </c>
      <c r="AL53" s="9">
        <f>IF($B53="","",COUNTIF($D53:$AH53,"o"))</f>
        <v/>
      </c>
      <c r="AM53" s="9">
        <f>IF($B53="","",COUNTIF($D53:$AH53,"k"))</f>
        <v/>
      </c>
      <c r="AN53" s="12">
        <f>IF($B53="","",AI53+AJ53+AK53)</f>
        <v/>
      </c>
    </row>
    <row r="54">
      <c r="A54" s="9">
        <f>IF(B54="","",ROW()-6)</f>
        <v/>
      </c>
      <c r="B54" s="10" t="n"/>
      <c r="C54" s="10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  <c r="U54" s="11" t="n"/>
      <c r="V54" s="11" t="n"/>
      <c r="W54" s="11" t="n"/>
      <c r="X54" s="11" t="n"/>
      <c r="Y54" s="11" t="n"/>
      <c r="Z54" s="11" t="n"/>
      <c r="AA54" s="11" t="n"/>
      <c r="AB54" s="11" t="n"/>
      <c r="AC54" s="11" t="n"/>
      <c r="AD54" s="11" t="n"/>
      <c r="AE54" s="11" t="n"/>
      <c r="AF54" s="11" t="n"/>
      <c r="AG54" s="11" t="n"/>
      <c r="AH54" s="11" t="n"/>
      <c r="AI54" s="12">
        <f>IF($B54="","",COUNTIF($D54:$AH54,"x")+0.5*COUNTIF($D54:$AH54,"n"))</f>
        <v/>
      </c>
      <c r="AJ54" s="9">
        <f>IF($B54="","",COUNTIF($D54:$AH54,"p"))</f>
        <v/>
      </c>
      <c r="AK54" s="9">
        <f>IF($B54="","",COUNTIF($D54:$AH54,"l"))</f>
        <v/>
      </c>
      <c r="AL54" s="9">
        <f>IF($B54="","",COUNTIF($D54:$AH54,"o"))</f>
        <v/>
      </c>
      <c r="AM54" s="9">
        <f>IF($B54="","",COUNTIF($D54:$AH54,"k"))</f>
        <v/>
      </c>
      <c r="AN54" s="12">
        <f>IF($B54="","",AI54+AJ54+AK54)</f>
        <v/>
      </c>
    </row>
    <row r="55">
      <c r="A55" s="9">
        <f>IF(B55="","",ROW()-6)</f>
        <v/>
      </c>
      <c r="B55" s="10" t="n"/>
      <c r="C55" s="10" t="n"/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  <c r="U55" s="11" t="n"/>
      <c r="V55" s="11" t="n"/>
      <c r="W55" s="11" t="n"/>
      <c r="X55" s="11" t="n"/>
      <c r="Y55" s="11" t="n"/>
      <c r="Z55" s="11" t="n"/>
      <c r="AA55" s="11" t="n"/>
      <c r="AB55" s="11" t="n"/>
      <c r="AC55" s="11" t="n"/>
      <c r="AD55" s="11" t="n"/>
      <c r="AE55" s="11" t="n"/>
      <c r="AF55" s="11" t="n"/>
      <c r="AG55" s="11" t="n"/>
      <c r="AH55" s="11" t="n"/>
      <c r="AI55" s="12">
        <f>IF($B55="","",COUNTIF($D55:$AH55,"x")+0.5*COUNTIF($D55:$AH55,"n"))</f>
        <v/>
      </c>
      <c r="AJ55" s="9">
        <f>IF($B55="","",COUNTIF($D55:$AH55,"p"))</f>
        <v/>
      </c>
      <c r="AK55" s="9">
        <f>IF($B55="","",COUNTIF($D55:$AH55,"l"))</f>
        <v/>
      </c>
      <c r="AL55" s="9">
        <f>IF($B55="","",COUNTIF($D55:$AH55,"o"))</f>
        <v/>
      </c>
      <c r="AM55" s="9">
        <f>IF($B55="","",COUNTIF($D55:$AH55,"k"))</f>
        <v/>
      </c>
      <c r="AN55" s="12">
        <f>IF($B55="","",AI55+AJ55+AK55)</f>
        <v/>
      </c>
    </row>
    <row r="56">
      <c r="A56" s="9">
        <f>IF(B56="","",ROW()-6)</f>
        <v/>
      </c>
      <c r="B56" s="10" t="n"/>
      <c r="C56" s="10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1" t="n"/>
      <c r="U56" s="11" t="n"/>
      <c r="V56" s="11" t="n"/>
      <c r="W56" s="11" t="n"/>
      <c r="X56" s="11" t="n"/>
      <c r="Y56" s="11" t="n"/>
      <c r="Z56" s="11" t="n"/>
      <c r="AA56" s="11" t="n"/>
      <c r="AB56" s="11" t="n"/>
      <c r="AC56" s="11" t="n"/>
      <c r="AD56" s="11" t="n"/>
      <c r="AE56" s="11" t="n"/>
      <c r="AF56" s="11" t="n"/>
      <c r="AG56" s="11" t="n"/>
      <c r="AH56" s="11" t="n"/>
      <c r="AI56" s="12">
        <f>IF($B56="","",COUNTIF($D56:$AH56,"x")+0.5*COUNTIF($D56:$AH56,"n"))</f>
        <v/>
      </c>
      <c r="AJ56" s="9">
        <f>IF($B56="","",COUNTIF($D56:$AH56,"p"))</f>
        <v/>
      </c>
      <c r="AK56" s="9">
        <f>IF($B56="","",COUNTIF($D56:$AH56,"l"))</f>
        <v/>
      </c>
      <c r="AL56" s="9">
        <f>IF($B56="","",COUNTIF($D56:$AH56,"o"))</f>
        <v/>
      </c>
      <c r="AM56" s="9">
        <f>IF($B56="","",COUNTIF($D56:$AH56,"k"))</f>
        <v/>
      </c>
      <c r="AN56" s="12">
        <f>IF($B56="","",AI56+AJ56+AK56)</f>
        <v/>
      </c>
    </row>
    <row r="58">
      <c r="B58" s="13" t="inlineStr">
        <is>
          <t>Ký hiệu: x = làm đủ ngày; n = làm nửa ngày; p = nghỉ phép năm; l = nghỉ lễ, Tết; o = nghỉ ốm (hưởng bảo hiểm xã hội); k = nghỉ không lương.</t>
        </is>
      </c>
    </row>
    <row r="59">
      <c r="B59" s="13" t="inlineStr">
        <is>
          <t>Tổng công hưởng lương = công làm + nghỉ phép + nghỉ lễ, Tết.</t>
        </is>
      </c>
    </row>
    <row r="61">
      <c r="B61" s="2" t="inlineStr">
        <is>
          <t>NGƯỜI CHẤM CÔNG</t>
        </is>
      </c>
      <c r="P61" s="2" t="inlineStr">
        <is>
          <t>PHỤ TRÁCH BỘ PHẬN</t>
        </is>
      </c>
      <c r="AE61" s="2" t="inlineStr">
        <is>
          <t>NGƯỜI DUYỆT</t>
        </is>
      </c>
    </row>
    <row r="62">
      <c r="B62" s="14" t="inlineStr">
        <is>
          <t>(Ký, họ tên)</t>
        </is>
      </c>
      <c r="P62" s="14" t="inlineStr">
        <is>
          <t>(Ký, họ tên)</t>
        </is>
      </c>
      <c r="AE62" s="14" t="inlineStr">
        <is>
          <t>(Ký, họ tên)</t>
        </is>
      </c>
    </row>
  </sheetData>
  <mergeCells count="10">
    <mergeCell ref="A5:A6"/>
    <mergeCell ref="AJ5:AJ6"/>
    <mergeCell ref="AI5:AI6"/>
    <mergeCell ref="AK5:AK6"/>
    <mergeCell ref="AL5:AL6"/>
    <mergeCell ref="AM5:AM6"/>
    <mergeCell ref="AN5:AN6"/>
    <mergeCell ref="A1:AN1"/>
    <mergeCell ref="B5:B6"/>
    <mergeCell ref="C5:C6"/>
  </mergeCells>
  <conditionalFormatting sqref="D5:AH56">
    <cfRule type="expression" priority="1" dxfId="0">
      <formula>D$5=""</formula>
    </cfRule>
    <cfRule type="expression" priority="2" dxfId="1">
      <formula>D$6="CN"</formula>
    </cfRule>
  </conditionalFormatting>
  <dataValidations count="1">
    <dataValidation sqref="D7:AH56" showDropDown="0" showInputMessage="1" showErrorMessage="1" allowBlank="1" errorTitle="Không có trong danh sách" error="Chọn một giá trị trong danh sách." promptTitle="Chọn trong danh sách" prompt="x làm đủ ngày, n nửa ngày, p nghỉ phép, l nghỉ lễ Tết, o nghỉ ốm, k nghỉ không lương" type="list">
      <formula1>"x,n,p,l,o,k"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HƯỚNG DẪN DÙNG FILE</t>
        </is>
      </c>
    </row>
    <row r="3">
      <c r="A3" s="16" t="inlineStr">
        <is>
          <t>Cách dùng:</t>
        </is>
      </c>
    </row>
    <row r="4">
      <c r="A4" s="17" t="inlineStr">
        <is>
          <t>• Gõ tháng vào ô B2, năm vào ô B3. Hàng ngày và thứ tự đổi theo; Chủ nhật được tô màu; ngày không có trong tháng tô xám.</t>
        </is>
      </c>
    </row>
    <row r="5">
      <c r="A5" s="17" t="inlineStr">
        <is>
          <t>• Mỗi người một dòng: họ tên, bộ phận.</t>
        </is>
      </c>
    </row>
    <row r="6">
      <c r="A6" s="17" t="inlineStr">
        <is>
          <t>• Mỗi ngày chấm một ký hiệu (bấm vào ô sẽ có danh sách): x làm đủ ngày, n làm nửa ngày, p nghỉ phép năm, l nghỉ lễ Tết, o nghỉ ốm, k nghỉ không lương.</t>
        </is>
      </c>
    </row>
    <row r="7">
      <c r="A7" s="17" t="inlineStr">
        <is>
          <t>• Các cột cuối (nền xanh) tự đếm. Công làm: x tính 1, n tính 0,5. Tổng công hưởng lương = công làm + phép + lễ Tết.</t>
        </is>
      </c>
    </row>
    <row r="8">
      <c r="A8" s="17" t="inlineStr">
        <is>
          <t>• Ngày nghỉ ốm do bảo hiểm xã hội trả trợ cấp nên đếm riêng, không cộng vào công hưởng lương.</t>
        </is>
      </c>
    </row>
    <row r="9">
      <c r="A9" s="16" t="inlineStr">
        <is>
          <t>Lưu ý:</t>
        </is>
      </c>
    </row>
    <row r="10">
      <c r="A10" s="17" t="inlineStr">
        <is>
          <t>• Ngày lễ trong tháng (01/01, 30/4, 01/5, 02/9…) chấm l cho cả người không đi làm.</t>
        </is>
      </c>
    </row>
    <row r="11">
      <c r="A11" s="17" t="inlineStr">
        <is>
          <t>• Làm thêm giờ, ca đêm: ghi số giờ ở bảng riêng; bảng này đếm theo ngày.</t>
        </is>
      </c>
    </row>
    <row r="12">
      <c r="A12" s="17" t="inlineStr">
        <is>
          <t>• Các dòng ví dụ là tháng 10/2026; xoá nội dung trước khi chấm tháng khác.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2026-10-22T13:54:07Z</dcterms:created>
  <dcterms:modified xmlns:dcterms="http://purl.org/dc/terms/" xmlns:xsi="http://www.w3.org/2001/XMLSchema-instance" xsi:type="dcterms:W3CDTF">2026-10-22T13:54:08Z</dcterms:modified>
</cp:coreProperties>
</file>